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chartsheets/sheet6.xml" ContentType="application/vnd.openxmlformats-officedocument.spreadsheetml.chartsheet+xml"/>
  <Override PartName="/xl/chartsheets/sheet7.xml" ContentType="application/vnd.openxmlformats-officedocument.spreadsheetml.chartsheet+xml"/>
  <Override PartName="/xl/chartsheets/sheet8.xml" ContentType="application/vnd.openxmlformats-officedocument.spreadsheetml.chartsheet+xml"/>
  <Override PartName="/xl/chartsheets/sheet9.xml" ContentType="application/vnd.openxmlformats-officedocument.spreadsheetml.chartsheet+xml"/>
  <Override PartName="/xl/chartsheets/sheet10.xml" ContentType="application/vnd.openxmlformats-officedocument.spreadsheetml.chartsheet+xml"/>
  <Override PartName="/xl/chartsheets/sheet11.xml" ContentType="application/vnd.openxmlformats-officedocument.spreadsheetml.chartsheet+xml"/>
  <Override PartName="/xl/chartsheets/sheet12.xml" ContentType="application/vnd.openxmlformats-officedocument.spreadsheetml.chartsheet+xml"/>
  <Override PartName="/xl/chartsheets/sheet13.xml" ContentType="application/vnd.openxmlformats-officedocument.spreadsheetml.chartsheet+xml"/>
  <Override PartName="/xl/chartsheets/sheet14.xml" ContentType="application/vnd.openxmlformats-officedocument.spreadsheetml.chartsheet+xml"/>
  <Override PartName="/xl/chartsheets/sheet15.xml" ContentType="application/vnd.openxmlformats-officedocument.spreadsheetml.chartsheet+xml"/>
  <Override PartName="/xl/chartsheets/sheet16.xml" ContentType="application/vnd.openxmlformats-officedocument.spreadsheetml.chartsheet+xml"/>
  <Override PartName="/xl/chartsheets/sheet17.xml" ContentType="application/vnd.openxmlformats-officedocument.spreadsheetml.chartsheet+xml"/>
  <Override PartName="/xl/chartsheets/sheet18.xml" ContentType="application/vnd.openxmlformats-officedocument.spreadsheetml.chartsheet+xml"/>
  <Override PartName="/xl/chartsheets/sheet19.xml" ContentType="application/vnd.openxmlformats-officedocument.spreadsheetml.chartsheet+xml"/>
  <Override PartName="/xl/chartsheets/sheet20.xml" ContentType="application/vnd.openxmlformats-officedocument.spreadsheetml.chartsheet+xml"/>
  <Override PartName="/xl/chartsheets/sheet21.xml" ContentType="application/vnd.openxmlformats-officedocument.spreadsheetml.chartsheet+xml"/>
  <Override PartName="/xl/chartsheets/sheet22.xml" ContentType="application/vnd.openxmlformats-officedocument.spreadsheetml.chartsheet+xml"/>
  <Override PartName="/xl/chartsheets/sheet23.xml" ContentType="application/vnd.openxmlformats-officedocument.spreadsheetml.chartsheet+xml"/>
  <Override PartName="/xl/chartsheets/sheet24.xml" ContentType="application/vnd.openxmlformats-officedocument.spreadsheetml.chartsheet+xml"/>
  <Override PartName="/xl/chartsheets/sheet25.xml" ContentType="application/vnd.openxmlformats-officedocument.spreadsheetml.chartsheet+xml"/>
  <Override PartName="/xl/chartsheets/sheet26.xml" ContentType="application/vnd.openxmlformats-officedocument.spreadsheetml.chartsheet+xml"/>
  <Override PartName="/xl/chartsheets/sheet27.xml" ContentType="application/vnd.openxmlformats-officedocument.spreadsheetml.chartsheet+xml"/>
  <Override PartName="/xl/chartsheets/sheet28.xml" ContentType="application/vnd.openxmlformats-officedocument.spreadsheetml.chartsheet+xml"/>
  <Override PartName="/xl/chartsheets/sheet29.xml" ContentType="application/vnd.openxmlformats-officedocument.spreadsheetml.chartsheet+xml"/>
  <Override PartName="/xl/chartsheets/sheet30.xml" ContentType="application/vnd.openxmlformats-officedocument.spreadsheetml.chartsheet+xml"/>
  <Override PartName="/xl/chartsheets/sheet31.xml" ContentType="application/vnd.openxmlformats-officedocument.spreadsheetml.chartsheet+xml"/>
  <Override PartName="/xl/chartsheets/sheet32.xml" ContentType="application/vnd.openxmlformats-officedocument.spreadsheetml.chartsheet+xml"/>
  <Override PartName="/xl/chartsheets/sheet33.xml" ContentType="application/vnd.openxmlformats-officedocument.spreadsheetml.chartsheet+xml"/>
  <Override PartName="/xl/chartsheets/sheet34.xml" ContentType="application/vnd.openxmlformats-officedocument.spreadsheetml.chartsheet+xml"/>
  <Override PartName="/xl/chartsheets/sheet35.xml" ContentType="application/vnd.openxmlformats-officedocument.spreadsheetml.chartsheet+xml"/>
  <Override PartName="/xl/chartsheets/sheet36.xml" ContentType="application/vnd.openxmlformats-officedocument.spreadsheetml.chartsheet+xml"/>
  <Override PartName="/xl/chartsheets/sheet37.xml" ContentType="application/vnd.openxmlformats-officedocument.spreadsheetml.chartsheet+xml"/>
  <Override PartName="/xl/chartsheets/sheet38.xml" ContentType="application/vnd.openxmlformats-officedocument.spreadsheetml.chartsheet+xml"/>
  <Override PartName="/xl/chartsheets/sheet39.xml" ContentType="application/vnd.openxmlformats-officedocument.spreadsheetml.chartsheet+xml"/>
  <Override PartName="/xl/chartsheets/sheet40.xml" ContentType="application/vnd.openxmlformats-officedocument.spreadsheetml.chartsheet+xml"/>
  <Override PartName="/xl/chartsheets/sheet41.xml" ContentType="application/vnd.openxmlformats-officedocument.spreadsheetml.chartsheet+xml"/>
  <Override PartName="/xl/chartsheets/sheet42.xml" ContentType="application/vnd.openxmlformats-officedocument.spreadsheetml.chartsheet+xml"/>
  <Override PartName="/xl/chartsheets/sheet43.xml" ContentType="application/vnd.openxmlformats-officedocument.spreadsheetml.chartsheet+xml"/>
  <Override PartName="/xl/chartsheets/sheet44.xml" ContentType="application/vnd.openxmlformats-officedocument.spreadsheetml.chartsheet+xml"/>
  <Override PartName="/xl/chartsheets/sheet45.xml" ContentType="application/vnd.openxmlformats-officedocument.spreadsheetml.chartsheet+xml"/>
  <Override PartName="/xl/chartsheets/sheet46.xml" ContentType="application/vnd.openxmlformats-officedocument.spreadsheetml.chartsheet+xml"/>
  <Override PartName="/xl/chartsheets/sheet47.xml" ContentType="application/vnd.openxmlformats-officedocument.spreadsheetml.chartsheet+xml"/>
  <Override PartName="/xl/chartsheets/sheet48.xml" ContentType="application/vnd.openxmlformats-officedocument.spreadsheetml.chartsheet+xml"/>
  <Override PartName="/xl/chartsheets/sheet49.xml" ContentType="application/vnd.openxmlformats-officedocument.spreadsheetml.chartsheet+xml"/>
  <Override PartName="/xl/chartsheets/sheet50.xml" ContentType="application/vnd.openxmlformats-officedocument.spreadsheetml.chartsheet+xml"/>
  <Override PartName="/xl/chartsheets/sheet51.xml" ContentType="application/vnd.openxmlformats-officedocument.spreadsheetml.chartsheet+xml"/>
  <Override PartName="/xl/chartsheets/sheet52.xml" ContentType="application/vnd.openxmlformats-officedocument.spreadsheetml.chartsheet+xml"/>
  <Override PartName="/xl/chartsheets/sheet53.xml" ContentType="application/vnd.openxmlformats-officedocument.spreadsheetml.chartsheet+xml"/>
  <Override PartName="/xl/chartsheets/sheet54.xml" ContentType="application/vnd.openxmlformats-officedocument.spreadsheetml.chartsheet+xml"/>
  <Override PartName="/xl/chartsheets/sheet55.xml" ContentType="application/vnd.openxmlformats-officedocument.spreadsheetml.chartsheet+xml"/>
  <Override PartName="/xl/chartsheets/sheet56.xml" ContentType="application/vnd.openxmlformats-officedocument.spreadsheetml.chartsheet+xml"/>
  <Override PartName="/xl/chartsheets/sheet57.xml" ContentType="application/vnd.openxmlformats-officedocument.spreadsheetml.chartsheet+xml"/>
  <Override PartName="/xl/chartsheets/sheet58.xml" ContentType="application/vnd.openxmlformats-officedocument.spreadsheetml.chartsheet+xml"/>
  <Override PartName="/xl/chartsheets/sheet59.xml" ContentType="application/vnd.openxmlformats-officedocument.spreadsheetml.chartsheet+xml"/>
  <Override PartName="/xl/chartsheets/sheet60.xml" ContentType="application/vnd.openxmlformats-officedocument.spreadsheetml.chartsheet+xml"/>
  <Override PartName="/xl/chartsheets/sheet61.xml" ContentType="application/vnd.openxmlformats-officedocument.spreadsheetml.chartsheet+xml"/>
  <Override PartName="/xl/chartsheets/sheet62.xml" ContentType="application/vnd.openxmlformats-officedocument.spreadsheetml.chartsheet+xml"/>
  <Override PartName="/xl/chartsheets/sheet63.xml" ContentType="application/vnd.openxmlformats-officedocument.spreadsheetml.chart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xl/drawings/drawing15.xml" ContentType="application/vnd.openxmlformats-officedocument.drawing+xml"/>
  <Override PartName="/xl/charts/chart15.xml" ContentType="application/vnd.openxmlformats-officedocument.drawingml.chart+xml"/>
  <Override PartName="/xl/drawings/drawing16.xml" ContentType="application/vnd.openxmlformats-officedocument.drawing+xml"/>
  <Override PartName="/xl/charts/chart16.xml" ContentType="application/vnd.openxmlformats-officedocument.drawingml.chart+xml"/>
  <Override PartName="/xl/drawings/drawing17.xml" ContentType="application/vnd.openxmlformats-officedocument.drawing+xml"/>
  <Override PartName="/xl/charts/chart17.xml" ContentType="application/vnd.openxmlformats-officedocument.drawingml.chart+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xml"/>
  <Override PartName="/xl/charts/chart19.xml" ContentType="application/vnd.openxmlformats-officedocument.drawingml.chart+xml"/>
  <Override PartName="/xl/drawings/drawing20.xml" ContentType="application/vnd.openxmlformats-officedocument.drawing+xml"/>
  <Override PartName="/xl/charts/chart20.xml" ContentType="application/vnd.openxmlformats-officedocument.drawingml.chart+xml"/>
  <Override PartName="/xl/drawings/drawing21.xml" ContentType="application/vnd.openxmlformats-officedocument.drawing+xml"/>
  <Override PartName="/xl/charts/chart21.xml" ContentType="application/vnd.openxmlformats-officedocument.drawingml.chart+xml"/>
  <Override PartName="/xl/drawings/drawing22.xml" ContentType="application/vnd.openxmlformats-officedocument.drawing+xml"/>
  <Override PartName="/xl/charts/chart22.xml" ContentType="application/vnd.openxmlformats-officedocument.drawingml.chart+xml"/>
  <Override PartName="/xl/drawings/drawing23.xml" ContentType="application/vnd.openxmlformats-officedocument.drawing+xml"/>
  <Override PartName="/xl/charts/chart23.xml" ContentType="application/vnd.openxmlformats-officedocument.drawingml.chart+xml"/>
  <Override PartName="/xl/drawings/drawing24.xml" ContentType="application/vnd.openxmlformats-officedocument.drawing+xml"/>
  <Override PartName="/xl/charts/chart24.xml" ContentType="application/vnd.openxmlformats-officedocument.drawingml.chart+xml"/>
  <Override PartName="/xl/drawings/drawing25.xml" ContentType="application/vnd.openxmlformats-officedocument.drawing+xml"/>
  <Override PartName="/xl/charts/chart25.xml" ContentType="application/vnd.openxmlformats-officedocument.drawingml.chart+xml"/>
  <Override PartName="/xl/drawings/drawing26.xml" ContentType="application/vnd.openxmlformats-officedocument.drawing+xml"/>
  <Override PartName="/xl/charts/chart26.xml" ContentType="application/vnd.openxmlformats-officedocument.drawingml.chart+xml"/>
  <Override PartName="/xl/drawings/drawing27.xml" ContentType="application/vnd.openxmlformats-officedocument.drawing+xml"/>
  <Override PartName="/xl/charts/chart27.xml" ContentType="application/vnd.openxmlformats-officedocument.drawingml.chart+xml"/>
  <Override PartName="/xl/drawings/drawing28.xml" ContentType="application/vnd.openxmlformats-officedocument.drawing+xml"/>
  <Override PartName="/xl/charts/chart28.xml" ContentType="application/vnd.openxmlformats-officedocument.drawingml.chart+xml"/>
  <Override PartName="/xl/drawings/drawing29.xml" ContentType="application/vnd.openxmlformats-officedocument.drawing+xml"/>
  <Override PartName="/xl/charts/chart29.xml" ContentType="application/vnd.openxmlformats-officedocument.drawingml.chart+xml"/>
  <Override PartName="/xl/drawings/drawing30.xml" ContentType="application/vnd.openxmlformats-officedocument.drawing+xml"/>
  <Override PartName="/xl/charts/chart30.xml" ContentType="application/vnd.openxmlformats-officedocument.drawingml.chart+xml"/>
  <Override PartName="/xl/drawings/drawing31.xml" ContentType="application/vnd.openxmlformats-officedocument.drawing+xml"/>
  <Override PartName="/xl/charts/chart31.xml" ContentType="application/vnd.openxmlformats-officedocument.drawingml.chart+xml"/>
  <Override PartName="/xl/drawings/drawing32.xml" ContentType="application/vnd.openxmlformats-officedocument.drawing+xml"/>
  <Override PartName="/xl/charts/chart32.xml" ContentType="application/vnd.openxmlformats-officedocument.drawingml.chart+xml"/>
  <Override PartName="/xl/drawings/drawing33.xml" ContentType="application/vnd.openxmlformats-officedocument.drawing+xml"/>
  <Override PartName="/xl/charts/chart33.xml" ContentType="application/vnd.openxmlformats-officedocument.drawingml.chart+xml"/>
  <Override PartName="/xl/drawings/drawing34.xml" ContentType="application/vnd.openxmlformats-officedocument.drawing+xml"/>
  <Override PartName="/xl/charts/chart34.xml" ContentType="application/vnd.openxmlformats-officedocument.drawingml.chart+xml"/>
  <Override PartName="/xl/drawings/drawing35.xml" ContentType="application/vnd.openxmlformats-officedocument.drawing+xml"/>
  <Override PartName="/xl/charts/chart35.xml" ContentType="application/vnd.openxmlformats-officedocument.drawingml.chart+xml"/>
  <Override PartName="/xl/drawings/drawing36.xml" ContentType="application/vnd.openxmlformats-officedocument.drawing+xml"/>
  <Override PartName="/xl/charts/chart36.xml" ContentType="application/vnd.openxmlformats-officedocument.drawingml.chart+xml"/>
  <Override PartName="/xl/drawings/drawing37.xml" ContentType="application/vnd.openxmlformats-officedocument.drawing+xml"/>
  <Override PartName="/xl/charts/chart37.xml" ContentType="application/vnd.openxmlformats-officedocument.drawingml.chart+xml"/>
  <Override PartName="/xl/drawings/drawing38.xml" ContentType="application/vnd.openxmlformats-officedocument.drawing+xml"/>
  <Override PartName="/xl/charts/chart38.xml" ContentType="application/vnd.openxmlformats-officedocument.drawingml.chart+xml"/>
  <Override PartName="/xl/drawings/drawing39.xml" ContentType="application/vnd.openxmlformats-officedocument.drawing+xml"/>
  <Override PartName="/xl/charts/chart39.xml" ContentType="application/vnd.openxmlformats-officedocument.drawingml.chart+xml"/>
  <Override PartName="/xl/drawings/drawing40.xml" ContentType="application/vnd.openxmlformats-officedocument.drawing+xml"/>
  <Override PartName="/xl/charts/chart40.xml" ContentType="application/vnd.openxmlformats-officedocument.drawingml.chart+xml"/>
  <Override PartName="/xl/drawings/drawing41.xml" ContentType="application/vnd.openxmlformats-officedocument.drawing+xml"/>
  <Override PartName="/xl/charts/chart41.xml" ContentType="application/vnd.openxmlformats-officedocument.drawingml.chart+xml"/>
  <Override PartName="/xl/drawings/drawing42.xml" ContentType="application/vnd.openxmlformats-officedocument.drawing+xml"/>
  <Override PartName="/xl/charts/chart42.xml" ContentType="application/vnd.openxmlformats-officedocument.drawingml.chart+xml"/>
  <Override PartName="/xl/drawings/drawing43.xml" ContentType="application/vnd.openxmlformats-officedocument.drawing+xml"/>
  <Override PartName="/xl/charts/chart43.xml" ContentType="application/vnd.openxmlformats-officedocument.drawingml.chart+xml"/>
  <Override PartName="/xl/drawings/drawing44.xml" ContentType="application/vnd.openxmlformats-officedocument.drawing+xml"/>
  <Override PartName="/xl/charts/chart44.xml" ContentType="application/vnd.openxmlformats-officedocument.drawingml.chart+xml"/>
  <Override PartName="/xl/drawings/drawing45.xml" ContentType="application/vnd.openxmlformats-officedocument.drawing+xml"/>
  <Override PartName="/xl/charts/chart45.xml" ContentType="application/vnd.openxmlformats-officedocument.drawingml.chart+xml"/>
  <Override PartName="/xl/drawings/drawing46.xml" ContentType="application/vnd.openxmlformats-officedocument.drawing+xml"/>
  <Override PartName="/xl/charts/chart46.xml" ContentType="application/vnd.openxmlformats-officedocument.drawingml.chart+xml"/>
  <Override PartName="/xl/drawings/drawing47.xml" ContentType="application/vnd.openxmlformats-officedocument.drawing+xml"/>
  <Override PartName="/xl/charts/chart47.xml" ContentType="application/vnd.openxmlformats-officedocument.drawingml.chart+xml"/>
  <Override PartName="/xl/drawings/drawing48.xml" ContentType="application/vnd.openxmlformats-officedocument.drawing+xml"/>
  <Override PartName="/xl/charts/chart48.xml" ContentType="application/vnd.openxmlformats-officedocument.drawingml.chart+xml"/>
  <Override PartName="/xl/drawings/drawing49.xml" ContentType="application/vnd.openxmlformats-officedocument.drawing+xml"/>
  <Override PartName="/xl/charts/chart49.xml" ContentType="application/vnd.openxmlformats-officedocument.drawingml.chart+xml"/>
  <Override PartName="/xl/drawings/drawing50.xml" ContentType="application/vnd.openxmlformats-officedocument.drawing+xml"/>
  <Override PartName="/xl/charts/chart50.xml" ContentType="application/vnd.openxmlformats-officedocument.drawingml.chart+xml"/>
  <Override PartName="/xl/drawings/drawing51.xml" ContentType="application/vnd.openxmlformats-officedocument.drawing+xml"/>
  <Override PartName="/xl/charts/chart51.xml" ContentType="application/vnd.openxmlformats-officedocument.drawingml.chart+xml"/>
  <Override PartName="/xl/drawings/drawing52.xml" ContentType="application/vnd.openxmlformats-officedocument.drawing+xml"/>
  <Override PartName="/xl/charts/chart52.xml" ContentType="application/vnd.openxmlformats-officedocument.drawingml.chart+xml"/>
  <Override PartName="/xl/drawings/drawing53.xml" ContentType="application/vnd.openxmlformats-officedocument.drawing+xml"/>
  <Override PartName="/xl/charts/chart53.xml" ContentType="application/vnd.openxmlformats-officedocument.drawingml.chart+xml"/>
  <Override PartName="/xl/drawings/drawing54.xml" ContentType="application/vnd.openxmlformats-officedocument.drawing+xml"/>
  <Override PartName="/xl/charts/chart54.xml" ContentType="application/vnd.openxmlformats-officedocument.drawingml.chart+xml"/>
  <Override PartName="/xl/drawings/drawing55.xml" ContentType="application/vnd.openxmlformats-officedocument.drawing+xml"/>
  <Override PartName="/xl/charts/chart55.xml" ContentType="application/vnd.openxmlformats-officedocument.drawingml.chart+xml"/>
  <Override PartName="/xl/drawings/drawing56.xml" ContentType="application/vnd.openxmlformats-officedocument.drawing+xml"/>
  <Override PartName="/xl/charts/chart56.xml" ContentType="application/vnd.openxmlformats-officedocument.drawingml.chart+xml"/>
  <Override PartName="/xl/drawings/drawing57.xml" ContentType="application/vnd.openxmlformats-officedocument.drawing+xml"/>
  <Override PartName="/xl/charts/chart57.xml" ContentType="application/vnd.openxmlformats-officedocument.drawingml.chart+xml"/>
  <Override PartName="/xl/drawings/drawing58.xml" ContentType="application/vnd.openxmlformats-officedocument.drawing+xml"/>
  <Override PartName="/xl/charts/chart58.xml" ContentType="application/vnd.openxmlformats-officedocument.drawingml.chart+xml"/>
  <Override PartName="/xl/drawings/drawing59.xml" ContentType="application/vnd.openxmlformats-officedocument.drawing+xml"/>
  <Override PartName="/xl/charts/chart59.xml" ContentType="application/vnd.openxmlformats-officedocument.drawingml.chart+xml"/>
  <Override PartName="/xl/drawings/drawing60.xml" ContentType="application/vnd.openxmlformats-officedocument.drawing+xml"/>
  <Override PartName="/xl/charts/chart60.xml" ContentType="application/vnd.openxmlformats-officedocument.drawingml.chart+xml"/>
  <Override PartName="/xl/drawings/drawing61.xml" ContentType="application/vnd.openxmlformats-officedocument.drawing+xml"/>
  <Override PartName="/xl/charts/chart61.xml" ContentType="application/vnd.openxmlformats-officedocument.drawingml.chart+xml"/>
  <Override PartName="/xl/drawings/drawing62.xml" ContentType="application/vnd.openxmlformats-officedocument.drawing+xml"/>
  <Override PartName="/xl/charts/chart62.xml" ContentType="application/vnd.openxmlformats-officedocument.drawingml.chart+xml"/>
  <Override PartName="/xl/drawings/drawing63.xml" ContentType="application/vnd.openxmlformats-officedocument.drawing+xml"/>
  <Override PartName="/xl/charts/chart6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Rita\Desktop\"/>
    </mc:Choice>
  </mc:AlternateContent>
  <workbookProtection workbookAlgorithmName="SHA-512" workbookHashValue="V9Ih4nWsvFo1BY9B99U+XudRlo4IYOX8ZKI27O3toPkDo2CcyO/enLvQU/uvApfkbiDwQkMK8eRSr7GuRGyalg==" workbookSaltValue="o7TkuMDW0b1Ju4BJMxxhqA==" workbookSpinCount="100000" lockStructure="1"/>
  <bookViews>
    <workbookView xWindow="0" yWindow="0" windowWidth="21600" windowHeight="9735" tabRatio="845" firstSheet="13" activeTab="13"/>
  </bookViews>
  <sheets>
    <sheet name="BC" sheetId="16" state="veryHidden" r:id="rId1"/>
    <sheet name="AB" sheetId="15" state="veryHidden" r:id="rId2"/>
    <sheet name="SK" sheetId="14" state="veryHidden" r:id="rId3"/>
    <sheet name="MN" sheetId="13" state="veryHidden" r:id="rId4"/>
    <sheet name="ON" sheetId="12" state="veryHidden" r:id="rId5"/>
    <sheet name="QU" sheetId="11" state="veryHidden" r:id="rId6"/>
    <sheet name="NB" sheetId="10" state="veryHidden" r:id="rId7"/>
    <sheet name="NS" sheetId="9" state="veryHidden" r:id="rId8"/>
    <sheet name="PEI" sheetId="8" state="veryHidden" r:id="rId9"/>
    <sheet name="NFL" sheetId="7" state="veryHidden" r:id="rId10"/>
    <sheet name="Rent" sheetId="2" state="veryHidden" r:id="rId11"/>
    <sheet name="City Affordability" sheetId="5" state="veryHidden" r:id="rId12"/>
    <sheet name="Rates of Change Table" sheetId="65" state="veryHidden" r:id="rId13"/>
    <sheet name="READ ME" sheetId="142" r:id="rId14"/>
    <sheet name="Vancouver Quintiles-Single" sheetId="98" r:id="rId15"/>
    <sheet name="Vancouver Quintiles-Lone Parent" sheetId="97" r:id="rId16"/>
    <sheet name="Vancouver Quintiles-Couple" sheetId="99" r:id="rId17"/>
    <sheet name="Calgary Quintiles-Single" sheetId="101" r:id="rId18"/>
    <sheet name="Calgary Quintiles-Lone Parent" sheetId="100" r:id="rId19"/>
    <sheet name="Calgary Quintiles-Couple" sheetId="102" r:id="rId20"/>
    <sheet name="Edmonton Quintiles-Single" sheetId="103" r:id="rId21"/>
    <sheet name="Edmonton Quintiles-Lone Parent" sheetId="110" r:id="rId22"/>
    <sheet name="Edmonton Quintiles-Couple" sheetId="111" r:id="rId23"/>
    <sheet name="Winnipeg Quintiles-Single" sheetId="104" r:id="rId24"/>
    <sheet name="Winnipeg Quintiles-Lone Parent" sheetId="112" r:id="rId25"/>
    <sheet name="Winnipeg Quintiles-Couple" sheetId="113" r:id="rId26"/>
    <sheet name="Toronto Quintiles-Single" sheetId="105" r:id="rId27"/>
    <sheet name="Toronto Quintiles-Lone Parent" sheetId="114" r:id="rId28"/>
    <sheet name="Toronto Quintiles-Couple" sheetId="115" r:id="rId29"/>
    <sheet name="Ottawa Quintiles-Single" sheetId="106" r:id="rId30"/>
    <sheet name="Ottawa Quintiles-Lone Parent" sheetId="116" r:id="rId31"/>
    <sheet name="Ottawa Quintiles-Couple" sheetId="117" r:id="rId32"/>
    <sheet name="Hamilton Quintiles-Single" sheetId="107" r:id="rId33"/>
    <sheet name="Hamilton Quintiles-Lone Parent" sheetId="118" r:id="rId34"/>
    <sheet name="Hamilton Quintiles-Couple" sheetId="119" r:id="rId35"/>
    <sheet name="Montreal Quintiles-Single" sheetId="108" r:id="rId36"/>
    <sheet name="Montreal Quintiles-Lone Parent" sheetId="120" r:id="rId37"/>
    <sheet name="Montreal Quintiles-Couple" sheetId="121" r:id="rId38"/>
    <sheet name="Quebec City Quintiles-Single" sheetId="109" r:id="rId39"/>
    <sheet name="Quebec Ct Quintiles-Lone Parent" sheetId="122" r:id="rId40"/>
    <sheet name="Quebec City Quintiles-Couple" sheetId="123" r:id="rId41"/>
    <sheet name="Vancouver-2 Singles-2 Beds" sheetId="134" r:id="rId42"/>
    <sheet name="Calgary-2 Singles-2 Beds" sheetId="135" r:id="rId43"/>
    <sheet name="Edmonton-2 Singles-2 Beds" sheetId="136" r:id="rId44"/>
    <sheet name="Winnipeg-2 Singles-2 Beds" sheetId="137" r:id="rId45"/>
    <sheet name="Toronto-2 Singles-2 Beds" sheetId="133" r:id="rId46"/>
    <sheet name="Ottawa-2 Singles-2 Beds" sheetId="138" r:id="rId47"/>
    <sheet name="Hamilton-2 Singles-2 Beds" sheetId="139" r:id="rId48"/>
    <sheet name="Montreal-2 Singles-2 Beds" sheetId="140" r:id="rId49"/>
    <sheet name="Quebec City-2 Singles-2 Beds" sheetId="141" r:id="rId50"/>
    <sheet name="Vancouver - Single" sheetId="66" r:id="rId51"/>
    <sheet name="Vancouver - Lone Parent" sheetId="79" r:id="rId52"/>
    <sheet name="Vancouver - Couple" sheetId="88" r:id="rId53"/>
    <sheet name="Calgary - Single" sheetId="71" r:id="rId54"/>
    <sheet name="Calgary - Lone Parent" sheetId="80" r:id="rId55"/>
    <sheet name="Calgary - Couple" sheetId="89" r:id="rId56"/>
    <sheet name="Edmonton - Single" sheetId="72" r:id="rId57"/>
    <sheet name="Edmonton - Lone Parent" sheetId="81" r:id="rId58"/>
    <sheet name="Edmonton - Couple" sheetId="90" r:id="rId59"/>
    <sheet name="Winnipeg - Single" sheetId="73" r:id="rId60"/>
    <sheet name="Winnipeg - Lone Parent" sheetId="82" r:id="rId61"/>
    <sheet name="Winnipeg - Couple" sheetId="91" r:id="rId62"/>
    <sheet name="Toronto - Single" sheetId="74" r:id="rId63"/>
    <sheet name="Toronto - Lone Parent" sheetId="83" r:id="rId64"/>
    <sheet name="Toronto - Couple" sheetId="92" r:id="rId65"/>
    <sheet name="Ottawa - Single" sheetId="75" r:id="rId66"/>
    <sheet name="Ottawa - Lone Parent" sheetId="84" r:id="rId67"/>
    <sheet name="Ottawa - Couple" sheetId="93" r:id="rId68"/>
    <sheet name="Hamilton - Single" sheetId="76" r:id="rId69"/>
    <sheet name="Hamilton - Lone Parent" sheetId="85" r:id="rId70"/>
    <sheet name="Hamilton - Couple" sheetId="94" r:id="rId71"/>
    <sheet name="Montreal - Single" sheetId="77" r:id="rId72"/>
    <sheet name="Montreal - Lone Parent" sheetId="86" r:id="rId73"/>
    <sheet name="Montreal - Couple" sheetId="95" r:id="rId74"/>
    <sheet name="Quebec City - Single" sheetId="78" r:id="rId75"/>
    <sheet name="Quebec City - Lone Parent" sheetId="87" r:id="rId76"/>
    <sheet name="Quebec City - Couple" sheetId="96" r:id="rId77"/>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P9" i="5" l="1"/>
  <c r="JP10" i="5"/>
  <c r="JP11" i="5"/>
  <c r="JP12" i="5"/>
  <c r="JP13" i="5"/>
  <c r="JP14" i="5"/>
  <c r="JP15" i="5"/>
  <c r="JP16" i="5"/>
  <c r="JP17" i="5"/>
  <c r="JP18" i="5"/>
  <c r="JP19" i="5"/>
  <c r="JP20" i="5"/>
  <c r="JP21" i="5"/>
  <c r="JP22" i="5"/>
  <c r="JP23" i="5"/>
  <c r="JP24" i="5"/>
  <c r="JP25" i="5"/>
  <c r="JP26" i="5"/>
  <c r="JP27" i="5"/>
  <c r="JP28" i="5"/>
  <c r="JP29" i="5"/>
  <c r="JP30" i="5"/>
  <c r="JP31" i="5"/>
  <c r="JP32" i="5"/>
  <c r="JP33" i="5"/>
  <c r="JP8" i="5"/>
  <c r="JM9" i="5"/>
  <c r="JM10" i="5"/>
  <c r="JM11" i="5"/>
  <c r="JM12" i="5"/>
  <c r="JM13" i="5"/>
  <c r="JM14" i="5"/>
  <c r="JM15" i="5"/>
  <c r="JM16" i="5"/>
  <c r="JM17" i="5"/>
  <c r="JM18" i="5"/>
  <c r="JM19" i="5"/>
  <c r="JM20" i="5"/>
  <c r="JM21" i="5"/>
  <c r="JM22" i="5"/>
  <c r="JM23" i="5"/>
  <c r="JM24" i="5"/>
  <c r="JM25" i="5"/>
  <c r="JM26" i="5"/>
  <c r="JM27" i="5"/>
  <c r="JM28" i="5"/>
  <c r="JM29" i="5"/>
  <c r="JM30" i="5"/>
  <c r="JM31" i="5"/>
  <c r="JM32" i="5"/>
  <c r="JM33" i="5"/>
  <c r="JM8" i="5"/>
  <c r="JJ9" i="5"/>
  <c r="JJ10" i="5"/>
  <c r="JJ11" i="5"/>
  <c r="JJ12" i="5"/>
  <c r="JJ13" i="5"/>
  <c r="JJ14" i="5"/>
  <c r="JJ15" i="5"/>
  <c r="JJ16" i="5"/>
  <c r="JJ17" i="5"/>
  <c r="JJ18" i="5"/>
  <c r="JJ19" i="5"/>
  <c r="JJ20" i="5"/>
  <c r="JJ21" i="5"/>
  <c r="JJ22" i="5"/>
  <c r="JJ23" i="5"/>
  <c r="JJ24" i="5"/>
  <c r="JJ25" i="5"/>
  <c r="JJ26" i="5"/>
  <c r="JJ27" i="5"/>
  <c r="JJ28" i="5"/>
  <c r="JJ29" i="5"/>
  <c r="JJ30" i="5"/>
  <c r="JJ31" i="5"/>
  <c r="JJ32" i="5"/>
  <c r="JJ33" i="5"/>
  <c r="JJ8" i="5"/>
  <c r="IL16" i="5"/>
  <c r="IL17" i="5"/>
  <c r="IL18" i="5"/>
  <c r="IL19" i="5"/>
  <c r="IL20" i="5"/>
  <c r="IL21" i="5"/>
  <c r="IL22" i="5"/>
  <c r="IL23" i="5"/>
  <c r="IL24" i="5"/>
  <c r="IL25" i="5"/>
  <c r="IL26" i="5"/>
  <c r="IL27" i="5"/>
  <c r="IL28" i="5"/>
  <c r="IL29" i="5"/>
  <c r="IL30" i="5"/>
  <c r="IL31" i="5"/>
  <c r="IL32" i="5"/>
  <c r="IL33" i="5"/>
  <c r="II16" i="5"/>
  <c r="II17" i="5"/>
  <c r="II18" i="5"/>
  <c r="II19" i="5"/>
  <c r="II20" i="5"/>
  <c r="II21" i="5"/>
  <c r="II22" i="5"/>
  <c r="II23" i="5"/>
  <c r="II24" i="5"/>
  <c r="II25" i="5"/>
  <c r="II26" i="5"/>
  <c r="II27" i="5"/>
  <c r="II28" i="5"/>
  <c r="II29" i="5"/>
  <c r="II30" i="5"/>
  <c r="II31" i="5"/>
  <c r="II32" i="5"/>
  <c r="II33" i="5"/>
  <c r="IF16" i="5"/>
  <c r="IF17" i="5"/>
  <c r="IF18" i="5"/>
  <c r="IF19" i="5"/>
  <c r="IF20" i="5"/>
  <c r="IF21" i="5"/>
  <c r="IF22" i="5"/>
  <c r="IF23" i="5"/>
  <c r="IF24" i="5"/>
  <c r="IF25" i="5"/>
  <c r="IF26" i="5"/>
  <c r="IF27" i="5"/>
  <c r="IF28" i="5"/>
  <c r="IF29" i="5"/>
  <c r="IF30" i="5"/>
  <c r="IF31" i="5"/>
  <c r="IF32" i="5"/>
  <c r="IF33" i="5"/>
  <c r="HH9" i="5"/>
  <c r="HH10" i="5"/>
  <c r="HH11" i="5"/>
  <c r="HH12" i="5"/>
  <c r="HH13" i="5"/>
  <c r="HH14" i="5"/>
  <c r="HH15" i="5"/>
  <c r="HH16" i="5"/>
  <c r="HH17" i="5"/>
  <c r="HH18" i="5"/>
  <c r="HH19" i="5"/>
  <c r="HH20" i="5"/>
  <c r="HH21" i="5"/>
  <c r="HH22" i="5"/>
  <c r="HH23" i="5"/>
  <c r="HH24" i="5"/>
  <c r="HH25" i="5"/>
  <c r="HH26" i="5"/>
  <c r="HH27" i="5"/>
  <c r="HH28" i="5"/>
  <c r="HH29" i="5"/>
  <c r="HH30" i="5"/>
  <c r="HH31" i="5"/>
  <c r="HH32" i="5"/>
  <c r="HH33" i="5"/>
  <c r="HH8" i="5"/>
  <c r="HE9" i="5"/>
  <c r="HE10" i="5"/>
  <c r="HE11" i="5"/>
  <c r="HE12" i="5"/>
  <c r="HE13" i="5"/>
  <c r="HE14" i="5"/>
  <c r="HE15" i="5"/>
  <c r="HE16" i="5"/>
  <c r="HE17" i="5"/>
  <c r="HE18" i="5"/>
  <c r="HE19" i="5"/>
  <c r="HE20" i="5"/>
  <c r="HE21" i="5"/>
  <c r="HE22" i="5"/>
  <c r="HE23" i="5"/>
  <c r="HE24" i="5"/>
  <c r="HE25" i="5"/>
  <c r="HE26" i="5"/>
  <c r="HE27" i="5"/>
  <c r="HE28" i="5"/>
  <c r="HE29" i="5"/>
  <c r="HE30" i="5"/>
  <c r="HE31" i="5"/>
  <c r="HE32" i="5"/>
  <c r="HE33" i="5"/>
  <c r="HE8" i="5"/>
  <c r="HB9" i="5"/>
  <c r="HB10" i="5"/>
  <c r="HB11" i="5"/>
  <c r="HB12" i="5"/>
  <c r="HB13" i="5"/>
  <c r="HB14" i="5"/>
  <c r="HB15" i="5"/>
  <c r="HB16" i="5"/>
  <c r="HB17" i="5"/>
  <c r="HB18" i="5"/>
  <c r="HB19" i="5"/>
  <c r="HB20" i="5"/>
  <c r="HB21" i="5"/>
  <c r="HB22" i="5"/>
  <c r="HB23" i="5"/>
  <c r="HB24" i="5"/>
  <c r="HB25" i="5"/>
  <c r="HB26" i="5"/>
  <c r="HB27" i="5"/>
  <c r="HB28" i="5"/>
  <c r="HB29" i="5"/>
  <c r="HB30" i="5"/>
  <c r="HB31" i="5"/>
  <c r="HB32" i="5"/>
  <c r="HB33" i="5"/>
  <c r="HB8" i="5"/>
  <c r="GD9" i="5"/>
  <c r="GD10" i="5"/>
  <c r="GD11" i="5"/>
  <c r="GD12" i="5"/>
  <c r="GD13" i="5"/>
  <c r="GD14" i="5"/>
  <c r="GD15" i="5"/>
  <c r="GD16" i="5"/>
  <c r="GD17" i="5"/>
  <c r="GD18" i="5"/>
  <c r="GD19" i="5"/>
  <c r="GD20" i="5"/>
  <c r="GD21" i="5"/>
  <c r="GD22" i="5"/>
  <c r="GD23" i="5"/>
  <c r="GD24" i="5"/>
  <c r="GD25" i="5"/>
  <c r="GD26" i="5"/>
  <c r="GD27" i="5"/>
  <c r="GD28" i="5"/>
  <c r="GD29" i="5"/>
  <c r="GD30" i="5"/>
  <c r="GD31" i="5"/>
  <c r="GD32" i="5"/>
  <c r="GD33" i="5"/>
  <c r="GD8" i="5"/>
  <c r="GA9" i="5"/>
  <c r="GA10" i="5"/>
  <c r="GA11" i="5"/>
  <c r="GA12" i="5"/>
  <c r="GA13" i="5"/>
  <c r="GA14" i="5"/>
  <c r="GA15" i="5"/>
  <c r="GA16" i="5"/>
  <c r="GA17" i="5"/>
  <c r="GA18" i="5"/>
  <c r="GA19" i="5"/>
  <c r="GA20" i="5"/>
  <c r="GA21" i="5"/>
  <c r="GA22" i="5"/>
  <c r="GA23" i="5"/>
  <c r="GA24" i="5"/>
  <c r="GA25" i="5"/>
  <c r="GA26" i="5"/>
  <c r="GA27" i="5"/>
  <c r="GA28" i="5"/>
  <c r="GA29" i="5"/>
  <c r="GA30" i="5"/>
  <c r="GA31" i="5"/>
  <c r="GA32" i="5"/>
  <c r="GA33" i="5"/>
  <c r="GA8" i="5"/>
  <c r="FX9" i="5"/>
  <c r="FX10" i="5"/>
  <c r="FX11" i="5"/>
  <c r="FX12" i="5"/>
  <c r="FX13" i="5"/>
  <c r="FX14" i="5"/>
  <c r="FX15" i="5"/>
  <c r="FX16" i="5"/>
  <c r="FX17" i="5"/>
  <c r="FX18" i="5"/>
  <c r="FX19" i="5"/>
  <c r="FX20" i="5"/>
  <c r="FX21" i="5"/>
  <c r="FX22" i="5"/>
  <c r="FX23" i="5"/>
  <c r="FX24" i="5"/>
  <c r="FX25" i="5"/>
  <c r="FX26" i="5"/>
  <c r="FX27" i="5"/>
  <c r="FX28" i="5"/>
  <c r="FX29" i="5"/>
  <c r="FX30" i="5"/>
  <c r="FX31" i="5"/>
  <c r="FX32" i="5"/>
  <c r="FX33" i="5"/>
  <c r="FX8" i="5"/>
  <c r="EZ9" i="5"/>
  <c r="EZ10" i="5"/>
  <c r="EZ11" i="5"/>
  <c r="EZ12" i="5"/>
  <c r="EZ13" i="5"/>
  <c r="EZ14" i="5"/>
  <c r="EZ15" i="5"/>
  <c r="EZ16" i="5"/>
  <c r="EZ17" i="5"/>
  <c r="EZ18" i="5"/>
  <c r="EZ19" i="5"/>
  <c r="EZ20" i="5"/>
  <c r="EZ21" i="5"/>
  <c r="EZ22" i="5"/>
  <c r="EZ23" i="5"/>
  <c r="EZ24" i="5"/>
  <c r="EZ25" i="5"/>
  <c r="EZ26" i="5"/>
  <c r="EZ27" i="5"/>
  <c r="EZ28" i="5"/>
  <c r="EZ29" i="5"/>
  <c r="EZ30" i="5"/>
  <c r="EZ31" i="5"/>
  <c r="EZ32" i="5"/>
  <c r="EZ33" i="5"/>
  <c r="EZ8" i="5"/>
  <c r="EW9" i="5"/>
  <c r="EW10" i="5"/>
  <c r="EW11" i="5"/>
  <c r="EW12" i="5"/>
  <c r="EW13" i="5"/>
  <c r="EW14" i="5"/>
  <c r="EW15" i="5"/>
  <c r="EW16" i="5"/>
  <c r="EW17" i="5"/>
  <c r="EW18" i="5"/>
  <c r="EW19" i="5"/>
  <c r="EW20" i="5"/>
  <c r="EW21" i="5"/>
  <c r="EW22" i="5"/>
  <c r="EW23" i="5"/>
  <c r="EW24" i="5"/>
  <c r="EW25" i="5"/>
  <c r="EW26" i="5"/>
  <c r="EW27" i="5"/>
  <c r="EW28" i="5"/>
  <c r="EW29" i="5"/>
  <c r="EW30" i="5"/>
  <c r="EW31" i="5"/>
  <c r="EW32" i="5"/>
  <c r="EW33" i="5"/>
  <c r="EW8" i="5"/>
  <c r="ET9" i="5"/>
  <c r="ET10" i="5"/>
  <c r="ET11" i="5"/>
  <c r="ET12" i="5"/>
  <c r="ET13" i="5"/>
  <c r="ET14" i="5"/>
  <c r="ET15" i="5"/>
  <c r="ET16" i="5"/>
  <c r="ET17" i="5"/>
  <c r="ET18" i="5"/>
  <c r="ET19" i="5"/>
  <c r="ET20" i="5"/>
  <c r="ET21" i="5"/>
  <c r="ET22" i="5"/>
  <c r="ET23" i="5"/>
  <c r="ET24" i="5"/>
  <c r="ET25" i="5"/>
  <c r="ET26" i="5"/>
  <c r="ET27" i="5"/>
  <c r="ET28" i="5"/>
  <c r="ET29" i="5"/>
  <c r="ET30" i="5"/>
  <c r="ET31" i="5"/>
  <c r="ET32" i="5"/>
  <c r="ET33" i="5"/>
  <c r="ET8" i="5"/>
  <c r="DV9" i="5"/>
  <c r="DV10" i="5"/>
  <c r="DV11" i="5"/>
  <c r="DV12" i="5"/>
  <c r="DV13" i="5"/>
  <c r="DV14" i="5"/>
  <c r="DV15" i="5"/>
  <c r="DV16" i="5"/>
  <c r="DV17" i="5"/>
  <c r="DV18" i="5"/>
  <c r="DV19" i="5"/>
  <c r="DV20" i="5"/>
  <c r="DV21" i="5"/>
  <c r="DV22" i="5"/>
  <c r="DV23" i="5"/>
  <c r="DV24" i="5"/>
  <c r="DV25" i="5"/>
  <c r="DV26" i="5"/>
  <c r="DV27" i="5"/>
  <c r="DV28" i="5"/>
  <c r="DV29" i="5"/>
  <c r="DV30" i="5"/>
  <c r="DV31" i="5"/>
  <c r="DV32" i="5"/>
  <c r="DV33" i="5"/>
  <c r="DV8" i="5"/>
  <c r="DS9" i="5"/>
  <c r="DS10" i="5"/>
  <c r="DS11" i="5"/>
  <c r="DS12" i="5"/>
  <c r="DS13" i="5"/>
  <c r="DS14" i="5"/>
  <c r="DS15" i="5"/>
  <c r="DS16" i="5"/>
  <c r="DS17" i="5"/>
  <c r="DS18" i="5"/>
  <c r="DS19" i="5"/>
  <c r="DS20" i="5"/>
  <c r="DS21" i="5"/>
  <c r="DS22" i="5"/>
  <c r="DS23" i="5"/>
  <c r="DS24" i="5"/>
  <c r="DS25" i="5"/>
  <c r="DS26" i="5"/>
  <c r="DS27" i="5"/>
  <c r="DS28" i="5"/>
  <c r="DS29" i="5"/>
  <c r="DS30" i="5"/>
  <c r="DS31" i="5"/>
  <c r="DS32" i="5"/>
  <c r="DS33" i="5"/>
  <c r="DS8" i="5"/>
  <c r="DP9" i="5"/>
  <c r="DP10" i="5"/>
  <c r="DP11" i="5"/>
  <c r="DP12" i="5"/>
  <c r="DP13" i="5"/>
  <c r="DP14" i="5"/>
  <c r="DP15" i="5"/>
  <c r="DP16" i="5"/>
  <c r="DP17" i="5"/>
  <c r="DP18" i="5"/>
  <c r="DP19" i="5"/>
  <c r="DP20" i="5"/>
  <c r="DP21" i="5"/>
  <c r="DP22" i="5"/>
  <c r="DP23" i="5"/>
  <c r="DP24" i="5"/>
  <c r="DP25" i="5"/>
  <c r="DP26" i="5"/>
  <c r="DP27" i="5"/>
  <c r="DP28" i="5"/>
  <c r="DP29" i="5"/>
  <c r="DP30" i="5"/>
  <c r="DP31" i="5"/>
  <c r="DP32" i="5"/>
  <c r="DP33" i="5"/>
  <c r="DP8" i="5"/>
  <c r="CL9" i="5"/>
  <c r="CL10" i="5"/>
  <c r="CL11" i="5"/>
  <c r="CL12" i="5"/>
  <c r="CL13" i="5"/>
  <c r="CL14" i="5"/>
  <c r="CL15" i="5"/>
  <c r="CL16" i="5"/>
  <c r="CL17" i="5"/>
  <c r="CL18" i="5"/>
  <c r="CL19" i="5"/>
  <c r="CL20" i="5"/>
  <c r="CL21" i="5"/>
  <c r="CL22" i="5"/>
  <c r="CL23" i="5"/>
  <c r="CL24" i="5"/>
  <c r="CL25" i="5"/>
  <c r="CL26" i="5"/>
  <c r="CL27" i="5"/>
  <c r="CL28" i="5"/>
  <c r="CL29" i="5"/>
  <c r="CL30" i="5"/>
  <c r="CL31" i="5"/>
  <c r="CL32" i="5"/>
  <c r="CL33" i="5"/>
  <c r="CL8" i="5"/>
  <c r="CI9" i="5"/>
  <c r="CI10" i="5"/>
  <c r="CI11" i="5"/>
  <c r="CI12" i="5"/>
  <c r="CI13" i="5"/>
  <c r="CI14" i="5"/>
  <c r="CI15" i="5"/>
  <c r="CI16" i="5"/>
  <c r="CI17" i="5"/>
  <c r="CI18" i="5"/>
  <c r="CI19" i="5"/>
  <c r="CI20" i="5"/>
  <c r="CI21" i="5"/>
  <c r="CI22" i="5"/>
  <c r="CI23" i="5"/>
  <c r="CI24" i="5"/>
  <c r="CI25" i="5"/>
  <c r="CI26" i="5"/>
  <c r="CI27" i="5"/>
  <c r="CI28" i="5"/>
  <c r="CI29" i="5"/>
  <c r="CI30" i="5"/>
  <c r="CI31" i="5"/>
  <c r="CI32" i="5"/>
  <c r="CI33" i="5"/>
  <c r="CI8" i="5"/>
  <c r="CF9" i="5"/>
  <c r="CF10" i="5"/>
  <c r="CF11" i="5"/>
  <c r="CF12" i="5"/>
  <c r="CF13" i="5"/>
  <c r="CF14" i="5"/>
  <c r="CF15" i="5"/>
  <c r="CF16" i="5"/>
  <c r="CF17" i="5"/>
  <c r="CF18" i="5"/>
  <c r="CF19" i="5"/>
  <c r="CF20" i="5"/>
  <c r="CF21" i="5"/>
  <c r="CF22" i="5"/>
  <c r="CF23" i="5"/>
  <c r="CF24" i="5"/>
  <c r="CF25" i="5"/>
  <c r="CF26" i="5"/>
  <c r="CF27" i="5"/>
  <c r="CF28" i="5"/>
  <c r="CF29" i="5"/>
  <c r="CF30" i="5"/>
  <c r="CF31" i="5"/>
  <c r="CF32" i="5"/>
  <c r="CF33" i="5"/>
  <c r="CF8" i="5"/>
  <c r="BH9" i="5"/>
  <c r="BH10" i="5"/>
  <c r="BH11" i="5"/>
  <c r="BH12" i="5"/>
  <c r="BH13" i="5"/>
  <c r="BH14" i="5"/>
  <c r="BH15" i="5"/>
  <c r="BH16" i="5"/>
  <c r="BH17" i="5"/>
  <c r="BH18" i="5"/>
  <c r="BH19" i="5"/>
  <c r="BH20" i="5"/>
  <c r="BH21" i="5"/>
  <c r="BH22" i="5"/>
  <c r="BH23" i="5"/>
  <c r="BH24" i="5"/>
  <c r="BH25" i="5"/>
  <c r="BH26" i="5"/>
  <c r="BH27" i="5"/>
  <c r="BH28" i="5"/>
  <c r="BH29" i="5"/>
  <c r="BH30" i="5"/>
  <c r="BH31" i="5"/>
  <c r="BH32" i="5"/>
  <c r="BH33" i="5"/>
  <c r="BH8" i="5"/>
  <c r="BE9" i="5"/>
  <c r="BE10" i="5"/>
  <c r="BE11" i="5"/>
  <c r="BE12" i="5"/>
  <c r="BE13" i="5"/>
  <c r="BE14" i="5"/>
  <c r="BE15" i="5"/>
  <c r="BE16" i="5"/>
  <c r="BE17" i="5"/>
  <c r="BE18" i="5"/>
  <c r="BE19" i="5"/>
  <c r="BE20" i="5"/>
  <c r="BE21" i="5"/>
  <c r="BE22" i="5"/>
  <c r="BE23" i="5"/>
  <c r="BE24" i="5"/>
  <c r="BE25" i="5"/>
  <c r="BE26" i="5"/>
  <c r="BE27" i="5"/>
  <c r="BE28" i="5"/>
  <c r="BE29" i="5"/>
  <c r="BE30" i="5"/>
  <c r="BE31" i="5"/>
  <c r="BE32" i="5"/>
  <c r="BE33" i="5"/>
  <c r="BE8" i="5"/>
  <c r="BB9" i="5"/>
  <c r="BB10" i="5"/>
  <c r="BB11" i="5"/>
  <c r="BB12" i="5"/>
  <c r="BB13" i="5"/>
  <c r="BB14" i="5"/>
  <c r="BB15" i="5"/>
  <c r="BB16" i="5"/>
  <c r="BB17" i="5"/>
  <c r="BB18" i="5"/>
  <c r="BB19" i="5"/>
  <c r="BB20" i="5"/>
  <c r="BB21" i="5"/>
  <c r="BB22" i="5"/>
  <c r="BB23" i="5"/>
  <c r="BB24" i="5"/>
  <c r="BB25" i="5"/>
  <c r="BB26" i="5"/>
  <c r="BB27" i="5"/>
  <c r="BB28" i="5"/>
  <c r="BB29" i="5"/>
  <c r="BB30" i="5"/>
  <c r="BB31" i="5"/>
  <c r="BB32" i="5"/>
  <c r="BB33" i="5"/>
  <c r="BB8" i="5"/>
  <c r="AA9" i="5"/>
  <c r="AA10" i="5"/>
  <c r="AA11" i="5"/>
  <c r="AA12" i="5"/>
  <c r="AA13" i="5"/>
  <c r="AA14" i="5"/>
  <c r="AA15" i="5"/>
  <c r="AA16" i="5"/>
  <c r="AA17" i="5"/>
  <c r="AA18" i="5"/>
  <c r="AA19" i="5"/>
  <c r="AA20" i="5"/>
  <c r="AA21" i="5"/>
  <c r="AA22" i="5"/>
  <c r="AA23" i="5"/>
  <c r="AA24" i="5"/>
  <c r="AA25" i="5"/>
  <c r="AA26" i="5"/>
  <c r="AA27" i="5"/>
  <c r="AA28" i="5"/>
  <c r="AA29" i="5"/>
  <c r="AA30" i="5"/>
  <c r="AA31" i="5"/>
  <c r="AA32" i="5"/>
  <c r="AA33" i="5"/>
  <c r="AA8" i="5"/>
  <c r="X9" i="5"/>
  <c r="X10" i="5"/>
  <c r="X11" i="5"/>
  <c r="X12" i="5"/>
  <c r="X13" i="5"/>
  <c r="X14" i="5"/>
  <c r="X15" i="5"/>
  <c r="X16" i="5"/>
  <c r="X17" i="5"/>
  <c r="X18" i="5"/>
  <c r="X19" i="5"/>
  <c r="X20" i="5"/>
  <c r="X21" i="5"/>
  <c r="X22" i="5"/>
  <c r="X23" i="5"/>
  <c r="X24" i="5"/>
  <c r="X25" i="5"/>
  <c r="X26" i="5"/>
  <c r="X27" i="5"/>
  <c r="X28" i="5"/>
  <c r="X29" i="5"/>
  <c r="X30" i="5"/>
  <c r="X31" i="5"/>
  <c r="X32" i="5"/>
  <c r="X33" i="5"/>
  <c r="X8" i="5"/>
  <c r="U9" i="5"/>
  <c r="U10" i="5"/>
  <c r="U11" i="5"/>
  <c r="U12" i="5"/>
  <c r="U13" i="5"/>
  <c r="U14" i="5"/>
  <c r="U15" i="5"/>
  <c r="U16" i="5"/>
  <c r="U17" i="5"/>
  <c r="U18" i="5"/>
  <c r="U19" i="5"/>
  <c r="U20" i="5"/>
  <c r="U21" i="5"/>
  <c r="U22" i="5"/>
  <c r="U23" i="5"/>
  <c r="U24" i="5"/>
  <c r="U25" i="5"/>
  <c r="U26" i="5"/>
  <c r="U27" i="5"/>
  <c r="U28" i="5"/>
  <c r="U29" i="5"/>
  <c r="U30" i="5"/>
  <c r="U31" i="5"/>
  <c r="U32" i="5"/>
  <c r="U33" i="5"/>
  <c r="U8" i="5"/>
  <c r="JK8" i="5" l="1"/>
  <c r="JL8" i="5"/>
  <c r="JN8" i="5"/>
  <c r="JO8" i="5"/>
  <c r="JQ8" i="5"/>
  <c r="JR8" i="5"/>
  <c r="JK9" i="5"/>
  <c r="JL9" i="5"/>
  <c r="JN9" i="5"/>
  <c r="JO9" i="5"/>
  <c r="JQ9" i="5"/>
  <c r="JR9" i="5"/>
  <c r="JK10" i="5"/>
  <c r="JL10" i="5"/>
  <c r="JN10" i="5"/>
  <c r="JO10" i="5"/>
  <c r="JQ10" i="5"/>
  <c r="JR10" i="5"/>
  <c r="JK11" i="5"/>
  <c r="JL11" i="5"/>
  <c r="JN11" i="5"/>
  <c r="JO11" i="5"/>
  <c r="JQ11" i="5"/>
  <c r="JR11" i="5"/>
  <c r="JK12" i="5"/>
  <c r="JL12" i="5"/>
  <c r="JN12" i="5"/>
  <c r="JO12" i="5"/>
  <c r="JQ12" i="5"/>
  <c r="JR12" i="5"/>
  <c r="JK13" i="5"/>
  <c r="JL13" i="5"/>
  <c r="JN13" i="5"/>
  <c r="JO13" i="5"/>
  <c r="JQ13" i="5"/>
  <c r="JR13" i="5"/>
  <c r="JK14" i="5"/>
  <c r="JL14" i="5"/>
  <c r="JN14" i="5"/>
  <c r="JO14" i="5"/>
  <c r="JQ14" i="5"/>
  <c r="JR14" i="5"/>
  <c r="JK15" i="5"/>
  <c r="JL15" i="5"/>
  <c r="JN15" i="5"/>
  <c r="JO15" i="5"/>
  <c r="JQ15" i="5"/>
  <c r="JR15" i="5"/>
  <c r="JK16" i="5"/>
  <c r="JL16" i="5"/>
  <c r="JN16" i="5"/>
  <c r="JO16" i="5"/>
  <c r="JQ16" i="5"/>
  <c r="JR16" i="5"/>
  <c r="JK17" i="5"/>
  <c r="JL17" i="5"/>
  <c r="JN17" i="5"/>
  <c r="JO17" i="5"/>
  <c r="JQ17" i="5"/>
  <c r="JR17" i="5"/>
  <c r="JK18" i="5"/>
  <c r="JL18" i="5"/>
  <c r="JN18" i="5"/>
  <c r="JO18" i="5"/>
  <c r="JQ18" i="5"/>
  <c r="JR18" i="5"/>
  <c r="JK19" i="5"/>
  <c r="JL19" i="5"/>
  <c r="JN19" i="5"/>
  <c r="JQ19" i="5"/>
  <c r="JR19" i="5"/>
  <c r="JK20" i="5"/>
  <c r="JL20" i="5"/>
  <c r="JN20" i="5"/>
  <c r="JO20" i="5"/>
  <c r="JQ20" i="5"/>
  <c r="JR20" i="5"/>
  <c r="JK21" i="5"/>
  <c r="JL21" i="5"/>
  <c r="JN21" i="5"/>
  <c r="JO21" i="5"/>
  <c r="JQ21" i="5"/>
  <c r="JR21" i="5"/>
  <c r="JK22" i="5"/>
  <c r="JL22" i="5"/>
  <c r="JN22" i="5"/>
  <c r="JO22" i="5"/>
  <c r="JQ22" i="5"/>
  <c r="JR22" i="5"/>
  <c r="JK23" i="5"/>
  <c r="JL23" i="5"/>
  <c r="JN23" i="5"/>
  <c r="JO23" i="5"/>
  <c r="JQ23" i="5"/>
  <c r="JR23" i="5"/>
  <c r="JK24" i="5"/>
  <c r="JL24" i="5"/>
  <c r="JN24" i="5"/>
  <c r="JO24" i="5"/>
  <c r="JQ24" i="5"/>
  <c r="JR24" i="5"/>
  <c r="JK25" i="5"/>
  <c r="JL25" i="5"/>
  <c r="JN25" i="5"/>
  <c r="JO25" i="5"/>
  <c r="JQ25" i="5"/>
  <c r="JR25" i="5"/>
  <c r="JK26" i="5"/>
  <c r="JL26" i="5"/>
  <c r="JN26" i="5"/>
  <c r="JO26" i="5"/>
  <c r="JQ26" i="5"/>
  <c r="JR26" i="5"/>
  <c r="JK27" i="5"/>
  <c r="JL27" i="5"/>
  <c r="JN27" i="5"/>
  <c r="JO27" i="5"/>
  <c r="JQ27" i="5"/>
  <c r="JR27" i="5"/>
  <c r="JK28" i="5"/>
  <c r="JL28" i="5"/>
  <c r="JN28" i="5"/>
  <c r="JO28" i="5"/>
  <c r="JQ28" i="5"/>
  <c r="JR28" i="5"/>
  <c r="JK29" i="5"/>
  <c r="JL29" i="5"/>
  <c r="JN29" i="5"/>
  <c r="JO29" i="5"/>
  <c r="JQ29" i="5"/>
  <c r="JR29" i="5"/>
  <c r="JK30" i="5"/>
  <c r="JL30" i="5"/>
  <c r="JN30" i="5"/>
  <c r="JO30" i="5"/>
  <c r="JQ30" i="5"/>
  <c r="JR30" i="5"/>
  <c r="JK31" i="5"/>
  <c r="JL31" i="5"/>
  <c r="JN31" i="5"/>
  <c r="JO31" i="5"/>
  <c r="JQ31" i="5"/>
  <c r="JR31" i="5"/>
  <c r="JK32" i="5"/>
  <c r="JL32" i="5"/>
  <c r="JN32" i="5"/>
  <c r="JO32" i="5"/>
  <c r="JQ32" i="5"/>
  <c r="JR32" i="5"/>
  <c r="JK33" i="5"/>
  <c r="JL33" i="5"/>
  <c r="JN33" i="5"/>
  <c r="JO33" i="5"/>
  <c r="JQ33" i="5"/>
  <c r="JR33" i="5"/>
  <c r="IG8" i="5"/>
  <c r="IH8" i="5"/>
  <c r="IJ8" i="5"/>
  <c r="IK8" i="5"/>
  <c r="IM8" i="5"/>
  <c r="IN8" i="5"/>
  <c r="IG9" i="5"/>
  <c r="IH9" i="5"/>
  <c r="IJ9" i="5"/>
  <c r="IK9" i="5"/>
  <c r="IM9" i="5"/>
  <c r="IN9" i="5"/>
  <c r="IG10" i="5"/>
  <c r="IH10" i="5"/>
  <c r="IJ10" i="5"/>
  <c r="IK10" i="5"/>
  <c r="IM10" i="5"/>
  <c r="IN10" i="5"/>
  <c r="IG11" i="5"/>
  <c r="IH11" i="5"/>
  <c r="IJ11" i="5"/>
  <c r="IK11" i="5"/>
  <c r="IM11" i="5"/>
  <c r="IN11" i="5"/>
  <c r="IG12" i="5"/>
  <c r="IH12" i="5"/>
  <c r="IJ12" i="5"/>
  <c r="IK12" i="5"/>
  <c r="IM12" i="5"/>
  <c r="IN12" i="5"/>
  <c r="IG13" i="5"/>
  <c r="IH13" i="5"/>
  <c r="IJ13" i="5"/>
  <c r="IK13" i="5"/>
  <c r="IM13" i="5"/>
  <c r="IN13" i="5"/>
  <c r="IG14" i="5"/>
  <c r="IH14" i="5"/>
  <c r="IJ14" i="5"/>
  <c r="IK14" i="5"/>
  <c r="IM14" i="5"/>
  <c r="IN14" i="5"/>
  <c r="IG15" i="5"/>
  <c r="IH15" i="5"/>
  <c r="IJ15" i="5"/>
  <c r="IK15" i="5"/>
  <c r="IM15" i="5"/>
  <c r="IN15" i="5"/>
  <c r="IG16" i="5"/>
  <c r="IH16" i="5"/>
  <c r="IJ16" i="5"/>
  <c r="IK16" i="5"/>
  <c r="IM16" i="5"/>
  <c r="IN16" i="5"/>
  <c r="IG17" i="5"/>
  <c r="IH17" i="5"/>
  <c r="IJ17" i="5"/>
  <c r="IK17" i="5"/>
  <c r="IM17" i="5"/>
  <c r="IN17" i="5"/>
  <c r="IG18" i="5"/>
  <c r="IH18" i="5"/>
  <c r="IJ18" i="5"/>
  <c r="IK18" i="5"/>
  <c r="IM18" i="5"/>
  <c r="IN18" i="5"/>
  <c r="IG19" i="5"/>
  <c r="IH19" i="5"/>
  <c r="IJ19" i="5"/>
  <c r="IK19" i="5"/>
  <c r="IM19" i="5"/>
  <c r="IN19" i="5"/>
  <c r="IG20" i="5"/>
  <c r="IH20" i="5"/>
  <c r="IJ20" i="5"/>
  <c r="IK20" i="5"/>
  <c r="IM20" i="5"/>
  <c r="IN20" i="5"/>
  <c r="IG21" i="5"/>
  <c r="IH21" i="5"/>
  <c r="IJ21" i="5"/>
  <c r="IK21" i="5"/>
  <c r="IM21" i="5"/>
  <c r="IN21" i="5"/>
  <c r="IG22" i="5"/>
  <c r="IH22" i="5"/>
  <c r="IJ22" i="5"/>
  <c r="IK22" i="5"/>
  <c r="IM22" i="5"/>
  <c r="IN22" i="5"/>
  <c r="IG23" i="5"/>
  <c r="IH23" i="5"/>
  <c r="IJ23" i="5"/>
  <c r="IK23" i="5"/>
  <c r="IM23" i="5"/>
  <c r="IN23" i="5"/>
  <c r="IG24" i="5"/>
  <c r="IH24" i="5"/>
  <c r="IJ24" i="5"/>
  <c r="IK24" i="5"/>
  <c r="IM24" i="5"/>
  <c r="IN24" i="5"/>
  <c r="IG25" i="5"/>
  <c r="IH25" i="5"/>
  <c r="IJ25" i="5"/>
  <c r="IK25" i="5"/>
  <c r="IM25" i="5"/>
  <c r="IN25" i="5"/>
  <c r="IG26" i="5"/>
  <c r="IH26" i="5"/>
  <c r="IJ26" i="5"/>
  <c r="IK26" i="5"/>
  <c r="IM26" i="5"/>
  <c r="IN26" i="5"/>
  <c r="IG27" i="5"/>
  <c r="IH27" i="5"/>
  <c r="IJ27" i="5"/>
  <c r="IK27" i="5"/>
  <c r="IM27" i="5"/>
  <c r="IN27" i="5"/>
  <c r="IG28" i="5"/>
  <c r="IH28" i="5"/>
  <c r="IJ28" i="5"/>
  <c r="IK28" i="5"/>
  <c r="IM28" i="5"/>
  <c r="IN28" i="5"/>
  <c r="IG29" i="5"/>
  <c r="IH29" i="5"/>
  <c r="IJ29" i="5"/>
  <c r="IK29" i="5"/>
  <c r="IM29" i="5"/>
  <c r="IN29" i="5"/>
  <c r="IG30" i="5"/>
  <c r="IH30" i="5"/>
  <c r="IJ30" i="5"/>
  <c r="IK30" i="5"/>
  <c r="IM30" i="5"/>
  <c r="IN30" i="5"/>
  <c r="IG31" i="5"/>
  <c r="IH31" i="5"/>
  <c r="IJ31" i="5"/>
  <c r="IK31" i="5"/>
  <c r="IM31" i="5"/>
  <c r="IN31" i="5"/>
  <c r="IG32" i="5"/>
  <c r="IH32" i="5"/>
  <c r="IJ32" i="5"/>
  <c r="IK32" i="5"/>
  <c r="IM32" i="5"/>
  <c r="IN32" i="5"/>
  <c r="IG33" i="5"/>
  <c r="IH33" i="5"/>
  <c r="IJ33" i="5"/>
  <c r="IK33" i="5"/>
  <c r="IM33" i="5"/>
  <c r="IN33" i="5"/>
  <c r="HC8" i="5"/>
  <c r="HD8" i="5"/>
  <c r="HF8" i="5"/>
  <c r="HG8" i="5"/>
  <c r="HI8" i="5"/>
  <c r="HJ8" i="5"/>
  <c r="HC9" i="5"/>
  <c r="HD9" i="5"/>
  <c r="HF9" i="5"/>
  <c r="HG9" i="5"/>
  <c r="HI9" i="5"/>
  <c r="HJ9" i="5"/>
  <c r="HC10" i="5"/>
  <c r="HD10" i="5"/>
  <c r="HF10" i="5"/>
  <c r="HG10" i="5"/>
  <c r="HI10" i="5"/>
  <c r="HJ10" i="5"/>
  <c r="HC11" i="5"/>
  <c r="HD11" i="5"/>
  <c r="HF11" i="5"/>
  <c r="HG11" i="5"/>
  <c r="HI11" i="5"/>
  <c r="HJ11" i="5"/>
  <c r="HC12" i="5"/>
  <c r="HD12" i="5"/>
  <c r="HF12" i="5"/>
  <c r="HG12" i="5"/>
  <c r="HI12" i="5"/>
  <c r="HJ12" i="5"/>
  <c r="HC13" i="5"/>
  <c r="HD13" i="5"/>
  <c r="HF13" i="5"/>
  <c r="HG13" i="5"/>
  <c r="HI13" i="5"/>
  <c r="HJ13" i="5"/>
  <c r="HC14" i="5"/>
  <c r="HD14" i="5"/>
  <c r="HF14" i="5"/>
  <c r="HG14" i="5"/>
  <c r="HI14" i="5"/>
  <c r="HJ14" i="5"/>
  <c r="HC15" i="5"/>
  <c r="HD15" i="5"/>
  <c r="HF15" i="5"/>
  <c r="HG15" i="5"/>
  <c r="HI15" i="5"/>
  <c r="HJ15" i="5"/>
  <c r="HC16" i="5"/>
  <c r="HD16" i="5"/>
  <c r="HF16" i="5"/>
  <c r="HG16" i="5"/>
  <c r="HI16" i="5"/>
  <c r="HJ16" i="5"/>
  <c r="HC17" i="5"/>
  <c r="HD17" i="5"/>
  <c r="HF17" i="5"/>
  <c r="HG17" i="5"/>
  <c r="HI17" i="5"/>
  <c r="HJ17" i="5"/>
  <c r="HC18" i="5"/>
  <c r="HD18" i="5"/>
  <c r="HF18" i="5"/>
  <c r="HG18" i="5"/>
  <c r="HI18" i="5"/>
  <c r="HJ18" i="5"/>
  <c r="HC19" i="5"/>
  <c r="HD19" i="5"/>
  <c r="HF19" i="5"/>
  <c r="HG19" i="5"/>
  <c r="HI19" i="5"/>
  <c r="HJ19" i="5"/>
  <c r="HC20" i="5"/>
  <c r="HD20" i="5"/>
  <c r="HF20" i="5"/>
  <c r="HG20" i="5"/>
  <c r="HI20" i="5"/>
  <c r="HJ20" i="5"/>
  <c r="HC21" i="5"/>
  <c r="HD21" i="5"/>
  <c r="HF21" i="5"/>
  <c r="HG21" i="5"/>
  <c r="HI21" i="5"/>
  <c r="HJ21" i="5"/>
  <c r="HC22" i="5"/>
  <c r="HD22" i="5"/>
  <c r="HF22" i="5"/>
  <c r="HG22" i="5"/>
  <c r="HI22" i="5"/>
  <c r="HJ22" i="5"/>
  <c r="HC23" i="5"/>
  <c r="HD23" i="5"/>
  <c r="HF23" i="5"/>
  <c r="HG23" i="5"/>
  <c r="HI23" i="5"/>
  <c r="HJ23" i="5"/>
  <c r="HC24" i="5"/>
  <c r="HD24" i="5"/>
  <c r="HF24" i="5"/>
  <c r="HG24" i="5"/>
  <c r="HI24" i="5"/>
  <c r="HJ24" i="5"/>
  <c r="HC25" i="5"/>
  <c r="HD25" i="5"/>
  <c r="HF25" i="5"/>
  <c r="HG25" i="5"/>
  <c r="HI25" i="5"/>
  <c r="HJ25" i="5"/>
  <c r="HC26" i="5"/>
  <c r="HD26" i="5"/>
  <c r="HF26" i="5"/>
  <c r="HG26" i="5"/>
  <c r="HI26" i="5"/>
  <c r="HJ26" i="5"/>
  <c r="HC27" i="5"/>
  <c r="HD27" i="5"/>
  <c r="HF27" i="5"/>
  <c r="HG27" i="5"/>
  <c r="HI27" i="5"/>
  <c r="HJ27" i="5"/>
  <c r="HC28" i="5"/>
  <c r="HD28" i="5"/>
  <c r="HF28" i="5"/>
  <c r="HG28" i="5"/>
  <c r="HI28" i="5"/>
  <c r="HJ28" i="5"/>
  <c r="HC29" i="5"/>
  <c r="HD29" i="5"/>
  <c r="HF29" i="5"/>
  <c r="HG29" i="5"/>
  <c r="HI29" i="5"/>
  <c r="HJ29" i="5"/>
  <c r="HC30" i="5"/>
  <c r="HD30" i="5"/>
  <c r="HF30" i="5"/>
  <c r="HG30" i="5"/>
  <c r="HI30" i="5"/>
  <c r="HJ30" i="5"/>
  <c r="HC31" i="5"/>
  <c r="HD31" i="5"/>
  <c r="HF31" i="5"/>
  <c r="HG31" i="5"/>
  <c r="HI31" i="5"/>
  <c r="HJ31" i="5"/>
  <c r="HC32" i="5"/>
  <c r="HD32" i="5"/>
  <c r="HF32" i="5"/>
  <c r="HG32" i="5"/>
  <c r="HI32" i="5"/>
  <c r="HJ32" i="5"/>
  <c r="HC33" i="5"/>
  <c r="HD33" i="5"/>
  <c r="HF33" i="5"/>
  <c r="HG33" i="5"/>
  <c r="HI33" i="5"/>
  <c r="HJ33" i="5"/>
  <c r="FY8" i="5"/>
  <c r="FZ8" i="5"/>
  <c r="GB8" i="5"/>
  <c r="GC8" i="5"/>
  <c r="GE8" i="5"/>
  <c r="GF8" i="5"/>
  <c r="FY9" i="5"/>
  <c r="FZ9" i="5"/>
  <c r="GB9" i="5"/>
  <c r="GC9" i="5"/>
  <c r="GE9" i="5"/>
  <c r="GF9" i="5"/>
  <c r="FY10" i="5"/>
  <c r="FZ10" i="5"/>
  <c r="GB10" i="5"/>
  <c r="GC10" i="5"/>
  <c r="GE10" i="5"/>
  <c r="GF10" i="5"/>
  <c r="FY11" i="5"/>
  <c r="FZ11" i="5"/>
  <c r="GB11" i="5"/>
  <c r="GC11" i="5"/>
  <c r="GE11" i="5"/>
  <c r="GF11" i="5"/>
  <c r="FY12" i="5"/>
  <c r="FZ12" i="5"/>
  <c r="GB12" i="5"/>
  <c r="GC12" i="5"/>
  <c r="GE12" i="5"/>
  <c r="GF12" i="5"/>
  <c r="FY13" i="5"/>
  <c r="FZ13" i="5"/>
  <c r="GB13" i="5"/>
  <c r="GC13" i="5"/>
  <c r="GE13" i="5"/>
  <c r="GF13" i="5"/>
  <c r="FY14" i="5"/>
  <c r="FZ14" i="5"/>
  <c r="GB14" i="5"/>
  <c r="GC14" i="5"/>
  <c r="GE14" i="5"/>
  <c r="GF14" i="5"/>
  <c r="FY15" i="5"/>
  <c r="FZ15" i="5"/>
  <c r="GB15" i="5"/>
  <c r="GC15" i="5"/>
  <c r="GE15" i="5"/>
  <c r="GF15" i="5"/>
  <c r="FY16" i="5"/>
  <c r="FZ16" i="5"/>
  <c r="GB16" i="5"/>
  <c r="GC16" i="5"/>
  <c r="GE16" i="5"/>
  <c r="GF16" i="5"/>
  <c r="FY17" i="5"/>
  <c r="FZ17" i="5"/>
  <c r="GB17" i="5"/>
  <c r="GC17" i="5"/>
  <c r="GE17" i="5"/>
  <c r="GF17" i="5"/>
  <c r="FY18" i="5"/>
  <c r="FZ18" i="5"/>
  <c r="GB18" i="5"/>
  <c r="GC18" i="5"/>
  <c r="GE18" i="5"/>
  <c r="GF18" i="5"/>
  <c r="FY19" i="5"/>
  <c r="FZ19" i="5"/>
  <c r="GB19" i="5"/>
  <c r="GC19" i="5"/>
  <c r="GE19" i="5"/>
  <c r="GF19" i="5"/>
  <c r="FY20" i="5"/>
  <c r="FZ20" i="5"/>
  <c r="GB20" i="5"/>
  <c r="GC20" i="5"/>
  <c r="GE20" i="5"/>
  <c r="GF20" i="5"/>
  <c r="FY21" i="5"/>
  <c r="FZ21" i="5"/>
  <c r="GB21" i="5"/>
  <c r="GC21" i="5"/>
  <c r="GE21" i="5"/>
  <c r="GF21" i="5"/>
  <c r="FY22" i="5"/>
  <c r="FZ22" i="5"/>
  <c r="GB22" i="5"/>
  <c r="GC22" i="5"/>
  <c r="GE22" i="5"/>
  <c r="GF22" i="5"/>
  <c r="FY23" i="5"/>
  <c r="FZ23" i="5"/>
  <c r="GB23" i="5"/>
  <c r="GC23" i="5"/>
  <c r="GE23" i="5"/>
  <c r="GF23" i="5"/>
  <c r="FY24" i="5"/>
  <c r="FZ24" i="5"/>
  <c r="GB24" i="5"/>
  <c r="GC24" i="5"/>
  <c r="GE24" i="5"/>
  <c r="GF24" i="5"/>
  <c r="FY25" i="5"/>
  <c r="FZ25" i="5"/>
  <c r="GB25" i="5"/>
  <c r="GC25" i="5"/>
  <c r="GE25" i="5"/>
  <c r="GF25" i="5"/>
  <c r="FY26" i="5"/>
  <c r="FZ26" i="5"/>
  <c r="GB26" i="5"/>
  <c r="GC26" i="5"/>
  <c r="GE26" i="5"/>
  <c r="GF26" i="5"/>
  <c r="FY27" i="5"/>
  <c r="FZ27" i="5"/>
  <c r="GB27" i="5"/>
  <c r="GC27" i="5"/>
  <c r="GE27" i="5"/>
  <c r="GF27" i="5"/>
  <c r="FY28" i="5"/>
  <c r="FZ28" i="5"/>
  <c r="GB28" i="5"/>
  <c r="GC28" i="5"/>
  <c r="GE28" i="5"/>
  <c r="GF28" i="5"/>
  <c r="FY29" i="5"/>
  <c r="FZ29" i="5"/>
  <c r="GB29" i="5"/>
  <c r="GC29" i="5"/>
  <c r="GE29" i="5"/>
  <c r="GF29" i="5"/>
  <c r="FY30" i="5"/>
  <c r="FZ30" i="5"/>
  <c r="GB30" i="5"/>
  <c r="GC30" i="5"/>
  <c r="GE30" i="5"/>
  <c r="GF30" i="5"/>
  <c r="FY31" i="5"/>
  <c r="FZ31" i="5"/>
  <c r="GB31" i="5"/>
  <c r="GC31" i="5"/>
  <c r="GE31" i="5"/>
  <c r="GF31" i="5"/>
  <c r="FY32" i="5"/>
  <c r="FZ32" i="5"/>
  <c r="GB32" i="5"/>
  <c r="GC32" i="5"/>
  <c r="GE32" i="5"/>
  <c r="GF32" i="5"/>
  <c r="FY33" i="5"/>
  <c r="FZ33" i="5"/>
  <c r="GB33" i="5"/>
  <c r="GC33" i="5"/>
  <c r="GE33" i="5"/>
  <c r="GF33" i="5"/>
  <c r="EU8" i="5"/>
  <c r="EV8" i="5"/>
  <c r="EX8" i="5"/>
  <c r="EY8" i="5"/>
  <c r="FA8" i="5"/>
  <c r="FB8" i="5"/>
  <c r="EU9" i="5"/>
  <c r="EV9" i="5"/>
  <c r="EX9" i="5"/>
  <c r="EY9" i="5"/>
  <c r="FA9" i="5"/>
  <c r="FB9" i="5"/>
  <c r="EU10" i="5"/>
  <c r="EV10" i="5"/>
  <c r="EX10" i="5"/>
  <c r="EY10" i="5"/>
  <c r="FA10" i="5"/>
  <c r="FB10" i="5"/>
  <c r="EU11" i="5"/>
  <c r="EV11" i="5"/>
  <c r="EX11" i="5"/>
  <c r="EY11" i="5"/>
  <c r="FA11" i="5"/>
  <c r="FB11" i="5"/>
  <c r="EU12" i="5"/>
  <c r="EV12" i="5"/>
  <c r="EX12" i="5"/>
  <c r="EY12" i="5"/>
  <c r="FA12" i="5"/>
  <c r="FB12" i="5"/>
  <c r="EU13" i="5"/>
  <c r="EV13" i="5"/>
  <c r="EX13" i="5"/>
  <c r="EY13" i="5"/>
  <c r="FA13" i="5"/>
  <c r="FB13" i="5"/>
  <c r="EU14" i="5"/>
  <c r="EV14" i="5"/>
  <c r="EX14" i="5"/>
  <c r="EY14" i="5"/>
  <c r="FA14" i="5"/>
  <c r="FB14" i="5"/>
  <c r="EU15" i="5"/>
  <c r="EV15" i="5"/>
  <c r="EX15" i="5"/>
  <c r="EY15" i="5"/>
  <c r="FA15" i="5"/>
  <c r="FB15" i="5"/>
  <c r="EU16" i="5"/>
  <c r="EV16" i="5"/>
  <c r="EX16" i="5"/>
  <c r="EY16" i="5"/>
  <c r="FA16" i="5"/>
  <c r="FB16" i="5"/>
  <c r="EU17" i="5"/>
  <c r="EV17" i="5"/>
  <c r="EX17" i="5"/>
  <c r="EY17" i="5"/>
  <c r="FA17" i="5"/>
  <c r="FB17" i="5"/>
  <c r="EU18" i="5"/>
  <c r="EV18" i="5"/>
  <c r="EX18" i="5"/>
  <c r="EY18" i="5"/>
  <c r="FA18" i="5"/>
  <c r="FB18" i="5"/>
  <c r="EU19" i="5"/>
  <c r="EV19" i="5"/>
  <c r="EX19" i="5"/>
  <c r="EY19" i="5"/>
  <c r="FA19" i="5"/>
  <c r="FB19" i="5"/>
  <c r="EU20" i="5"/>
  <c r="EV20" i="5"/>
  <c r="EX20" i="5"/>
  <c r="EY20" i="5"/>
  <c r="FA20" i="5"/>
  <c r="FB20" i="5"/>
  <c r="EU21" i="5"/>
  <c r="EV21" i="5"/>
  <c r="EX21" i="5"/>
  <c r="EY21" i="5"/>
  <c r="FA21" i="5"/>
  <c r="FB21" i="5"/>
  <c r="EU22" i="5"/>
  <c r="EV22" i="5"/>
  <c r="EX22" i="5"/>
  <c r="EY22" i="5"/>
  <c r="FA22" i="5"/>
  <c r="FB22" i="5"/>
  <c r="EU23" i="5"/>
  <c r="EV23" i="5"/>
  <c r="EX23" i="5"/>
  <c r="EY23" i="5"/>
  <c r="FA23" i="5"/>
  <c r="FB23" i="5"/>
  <c r="EU24" i="5"/>
  <c r="EV24" i="5"/>
  <c r="EX24" i="5"/>
  <c r="EY24" i="5"/>
  <c r="FA24" i="5"/>
  <c r="FB24" i="5"/>
  <c r="EU25" i="5"/>
  <c r="EV25" i="5"/>
  <c r="EX25" i="5"/>
  <c r="EY25" i="5"/>
  <c r="FA25" i="5"/>
  <c r="FB25" i="5"/>
  <c r="EU26" i="5"/>
  <c r="EV26" i="5"/>
  <c r="EX26" i="5"/>
  <c r="EY26" i="5"/>
  <c r="FA26" i="5"/>
  <c r="FB26" i="5"/>
  <c r="EU27" i="5"/>
  <c r="EV27" i="5"/>
  <c r="EX27" i="5"/>
  <c r="EY27" i="5"/>
  <c r="FA27" i="5"/>
  <c r="FB27" i="5"/>
  <c r="EU28" i="5"/>
  <c r="EV28" i="5"/>
  <c r="EX28" i="5"/>
  <c r="EY28" i="5"/>
  <c r="FA28" i="5"/>
  <c r="FB28" i="5"/>
  <c r="EU29" i="5"/>
  <c r="EV29" i="5"/>
  <c r="EX29" i="5"/>
  <c r="EY29" i="5"/>
  <c r="FA29" i="5"/>
  <c r="FB29" i="5"/>
  <c r="EU30" i="5"/>
  <c r="EV30" i="5"/>
  <c r="EX30" i="5"/>
  <c r="EY30" i="5"/>
  <c r="FA30" i="5"/>
  <c r="FB30" i="5"/>
  <c r="EU31" i="5"/>
  <c r="EV31" i="5"/>
  <c r="EX31" i="5"/>
  <c r="EY31" i="5"/>
  <c r="FA31" i="5"/>
  <c r="FB31" i="5"/>
  <c r="EU32" i="5"/>
  <c r="EV32" i="5"/>
  <c r="EX32" i="5"/>
  <c r="EY32" i="5"/>
  <c r="FA32" i="5"/>
  <c r="FB32" i="5"/>
  <c r="EU33" i="5"/>
  <c r="EV33" i="5"/>
  <c r="EX33" i="5"/>
  <c r="EY33" i="5"/>
  <c r="FA33" i="5"/>
  <c r="FB33" i="5"/>
  <c r="DQ8" i="5"/>
  <c r="DR8" i="5"/>
  <c r="DT8" i="5"/>
  <c r="DU8" i="5"/>
  <c r="DW8" i="5"/>
  <c r="DX8" i="5"/>
  <c r="DQ9" i="5"/>
  <c r="DR9" i="5"/>
  <c r="DT9" i="5"/>
  <c r="DU9" i="5"/>
  <c r="DW9" i="5"/>
  <c r="DX9" i="5"/>
  <c r="DQ10" i="5"/>
  <c r="DR10" i="5"/>
  <c r="DT10" i="5"/>
  <c r="DU10" i="5"/>
  <c r="DW10" i="5"/>
  <c r="DX10" i="5"/>
  <c r="DQ11" i="5"/>
  <c r="DR11" i="5"/>
  <c r="DT11" i="5"/>
  <c r="DU11" i="5"/>
  <c r="DW11" i="5"/>
  <c r="DX11" i="5"/>
  <c r="DQ12" i="5"/>
  <c r="DR12" i="5"/>
  <c r="DT12" i="5"/>
  <c r="DU12" i="5"/>
  <c r="DW12" i="5"/>
  <c r="DX12" i="5"/>
  <c r="DQ13" i="5"/>
  <c r="DR13" i="5"/>
  <c r="DT13" i="5"/>
  <c r="DU13" i="5"/>
  <c r="DW13" i="5"/>
  <c r="DX13" i="5"/>
  <c r="DQ14" i="5"/>
  <c r="DR14" i="5"/>
  <c r="DT14" i="5"/>
  <c r="DU14" i="5"/>
  <c r="DW14" i="5"/>
  <c r="DX14" i="5"/>
  <c r="DQ15" i="5"/>
  <c r="DR15" i="5"/>
  <c r="DT15" i="5"/>
  <c r="DU15" i="5"/>
  <c r="DW15" i="5"/>
  <c r="DX15" i="5"/>
  <c r="DQ16" i="5"/>
  <c r="DR16" i="5"/>
  <c r="DT16" i="5"/>
  <c r="DU16" i="5"/>
  <c r="DW16" i="5"/>
  <c r="DX16" i="5"/>
  <c r="DQ17" i="5"/>
  <c r="DR17" i="5"/>
  <c r="DT17" i="5"/>
  <c r="DU17" i="5"/>
  <c r="DW17" i="5"/>
  <c r="DX17" i="5"/>
  <c r="DQ18" i="5"/>
  <c r="DR18" i="5"/>
  <c r="DT18" i="5"/>
  <c r="DU18" i="5"/>
  <c r="DW18" i="5"/>
  <c r="DX18" i="5"/>
  <c r="DQ19" i="5"/>
  <c r="DR19" i="5"/>
  <c r="DT19" i="5"/>
  <c r="DU19" i="5"/>
  <c r="DW19" i="5"/>
  <c r="DX19" i="5"/>
  <c r="DQ20" i="5"/>
  <c r="DR20" i="5"/>
  <c r="DT20" i="5"/>
  <c r="DU20" i="5"/>
  <c r="DW20" i="5"/>
  <c r="DX20" i="5"/>
  <c r="DQ21" i="5"/>
  <c r="DR21" i="5"/>
  <c r="DT21" i="5"/>
  <c r="DU21" i="5"/>
  <c r="DW21" i="5"/>
  <c r="DX21" i="5"/>
  <c r="DQ22" i="5"/>
  <c r="DR22" i="5"/>
  <c r="DT22" i="5"/>
  <c r="DU22" i="5"/>
  <c r="DW22" i="5"/>
  <c r="DX22" i="5"/>
  <c r="DQ23" i="5"/>
  <c r="DR23" i="5"/>
  <c r="DT23" i="5"/>
  <c r="DU23" i="5"/>
  <c r="DW23" i="5"/>
  <c r="DX23" i="5"/>
  <c r="DQ24" i="5"/>
  <c r="DR24" i="5"/>
  <c r="DT24" i="5"/>
  <c r="DU24" i="5"/>
  <c r="DW24" i="5"/>
  <c r="DX24" i="5"/>
  <c r="DQ25" i="5"/>
  <c r="DR25" i="5"/>
  <c r="DT25" i="5"/>
  <c r="DU25" i="5"/>
  <c r="DW25" i="5"/>
  <c r="DX25" i="5"/>
  <c r="DQ26" i="5"/>
  <c r="DR26" i="5"/>
  <c r="DT26" i="5"/>
  <c r="DU26" i="5"/>
  <c r="DW26" i="5"/>
  <c r="DX26" i="5"/>
  <c r="DQ27" i="5"/>
  <c r="DR27" i="5"/>
  <c r="DT27" i="5"/>
  <c r="DU27" i="5"/>
  <c r="DW27" i="5"/>
  <c r="DX27" i="5"/>
  <c r="DQ28" i="5"/>
  <c r="DR28" i="5"/>
  <c r="DT28" i="5"/>
  <c r="DU28" i="5"/>
  <c r="DW28" i="5"/>
  <c r="DX28" i="5"/>
  <c r="DQ29" i="5"/>
  <c r="DR29" i="5"/>
  <c r="DT29" i="5"/>
  <c r="DU29" i="5"/>
  <c r="DW29" i="5"/>
  <c r="DX29" i="5"/>
  <c r="DQ30" i="5"/>
  <c r="DR30" i="5"/>
  <c r="DT30" i="5"/>
  <c r="DU30" i="5"/>
  <c r="DW30" i="5"/>
  <c r="DX30" i="5"/>
  <c r="DQ31" i="5"/>
  <c r="DR31" i="5"/>
  <c r="DT31" i="5"/>
  <c r="DU31" i="5"/>
  <c r="DW31" i="5"/>
  <c r="DX31" i="5"/>
  <c r="DQ32" i="5"/>
  <c r="DR32" i="5"/>
  <c r="DT32" i="5"/>
  <c r="DU32" i="5"/>
  <c r="DW32" i="5"/>
  <c r="DX32" i="5"/>
  <c r="DQ33" i="5"/>
  <c r="DR33" i="5"/>
  <c r="DT33" i="5"/>
  <c r="DU33" i="5"/>
  <c r="DW33" i="5"/>
  <c r="DX33" i="5"/>
  <c r="CG8" i="5"/>
  <c r="CH8" i="5"/>
  <c r="CJ8" i="5"/>
  <c r="CK8" i="5"/>
  <c r="CM8" i="5"/>
  <c r="CN8" i="5"/>
  <c r="CG9" i="5"/>
  <c r="CH9" i="5"/>
  <c r="CJ9" i="5"/>
  <c r="CK9" i="5"/>
  <c r="CM9" i="5"/>
  <c r="CN9" i="5"/>
  <c r="CG10" i="5"/>
  <c r="CH10" i="5"/>
  <c r="CJ10" i="5"/>
  <c r="CK10" i="5"/>
  <c r="CM10" i="5"/>
  <c r="CN10" i="5"/>
  <c r="CG11" i="5"/>
  <c r="CH11" i="5"/>
  <c r="CJ11" i="5"/>
  <c r="CK11" i="5"/>
  <c r="CM11" i="5"/>
  <c r="CN11" i="5"/>
  <c r="CG12" i="5"/>
  <c r="CH12" i="5"/>
  <c r="CJ12" i="5"/>
  <c r="CK12" i="5"/>
  <c r="CM12" i="5"/>
  <c r="CN12" i="5"/>
  <c r="CG13" i="5"/>
  <c r="CH13" i="5"/>
  <c r="CJ13" i="5"/>
  <c r="CK13" i="5"/>
  <c r="CM13" i="5"/>
  <c r="CN13" i="5"/>
  <c r="CG14" i="5"/>
  <c r="CH14" i="5"/>
  <c r="CJ14" i="5"/>
  <c r="CK14" i="5"/>
  <c r="CM14" i="5"/>
  <c r="CN14" i="5"/>
  <c r="CG15" i="5"/>
  <c r="CH15" i="5"/>
  <c r="CJ15" i="5"/>
  <c r="CK15" i="5"/>
  <c r="CM15" i="5"/>
  <c r="CN15" i="5"/>
  <c r="CG16" i="5"/>
  <c r="CH16" i="5"/>
  <c r="CJ16" i="5"/>
  <c r="CK16" i="5"/>
  <c r="CM16" i="5"/>
  <c r="CN16" i="5"/>
  <c r="CG17" i="5"/>
  <c r="CH17" i="5"/>
  <c r="CJ17" i="5"/>
  <c r="CK17" i="5"/>
  <c r="CM17" i="5"/>
  <c r="CN17" i="5"/>
  <c r="CG18" i="5"/>
  <c r="CH18" i="5"/>
  <c r="CJ18" i="5"/>
  <c r="CK18" i="5"/>
  <c r="CM18" i="5"/>
  <c r="CN18" i="5"/>
  <c r="CG19" i="5"/>
  <c r="CH19" i="5"/>
  <c r="CJ19" i="5"/>
  <c r="CK19" i="5"/>
  <c r="CM19" i="5"/>
  <c r="CN19" i="5"/>
  <c r="CG20" i="5"/>
  <c r="CH20" i="5"/>
  <c r="CJ20" i="5"/>
  <c r="CK20" i="5"/>
  <c r="CM20" i="5"/>
  <c r="CN20" i="5"/>
  <c r="CG21" i="5"/>
  <c r="CH21" i="5"/>
  <c r="CJ21" i="5"/>
  <c r="CK21" i="5"/>
  <c r="CM21" i="5"/>
  <c r="CN21" i="5"/>
  <c r="CG22" i="5"/>
  <c r="CH22" i="5"/>
  <c r="CJ22" i="5"/>
  <c r="CK22" i="5"/>
  <c r="CM22" i="5"/>
  <c r="CN22" i="5"/>
  <c r="CG23" i="5"/>
  <c r="CH23" i="5"/>
  <c r="CJ23" i="5"/>
  <c r="CK23" i="5"/>
  <c r="CM23" i="5"/>
  <c r="CN23" i="5"/>
  <c r="CG24" i="5"/>
  <c r="CH24" i="5"/>
  <c r="CJ24" i="5"/>
  <c r="CK24" i="5"/>
  <c r="CM24" i="5"/>
  <c r="CN24" i="5"/>
  <c r="CG25" i="5"/>
  <c r="CH25" i="5"/>
  <c r="CJ25" i="5"/>
  <c r="CK25" i="5"/>
  <c r="CM25" i="5"/>
  <c r="CN25" i="5"/>
  <c r="CG26" i="5"/>
  <c r="CH26" i="5"/>
  <c r="CJ26" i="5"/>
  <c r="CK26" i="5"/>
  <c r="CM26" i="5"/>
  <c r="CN26" i="5"/>
  <c r="CG27" i="5"/>
  <c r="CH27" i="5"/>
  <c r="CJ27" i="5"/>
  <c r="CK27" i="5"/>
  <c r="CM27" i="5"/>
  <c r="CN27" i="5"/>
  <c r="CG28" i="5"/>
  <c r="CH28" i="5"/>
  <c r="CJ28" i="5"/>
  <c r="CK28" i="5"/>
  <c r="CM28" i="5"/>
  <c r="CN28" i="5"/>
  <c r="CG29" i="5"/>
  <c r="CH29" i="5"/>
  <c r="CJ29" i="5"/>
  <c r="CK29" i="5"/>
  <c r="CM29" i="5"/>
  <c r="CN29" i="5"/>
  <c r="CG30" i="5"/>
  <c r="CH30" i="5"/>
  <c r="CJ30" i="5"/>
  <c r="CK30" i="5"/>
  <c r="CM30" i="5"/>
  <c r="CN30" i="5"/>
  <c r="CG31" i="5"/>
  <c r="CH31" i="5"/>
  <c r="CJ31" i="5"/>
  <c r="CK31" i="5"/>
  <c r="CM31" i="5"/>
  <c r="CN31" i="5"/>
  <c r="CG32" i="5"/>
  <c r="CH32" i="5"/>
  <c r="CJ32" i="5"/>
  <c r="CK32" i="5"/>
  <c r="CM32" i="5"/>
  <c r="CN32" i="5"/>
  <c r="CG33" i="5"/>
  <c r="CH33" i="5"/>
  <c r="CJ33" i="5"/>
  <c r="CK33" i="5"/>
  <c r="CM33" i="5"/>
  <c r="CN33" i="5"/>
  <c r="BC8" i="5"/>
  <c r="BD8" i="5"/>
  <c r="BF8" i="5"/>
  <c r="BG8" i="5"/>
  <c r="BI8" i="5"/>
  <c r="BJ8" i="5"/>
  <c r="BC9" i="5"/>
  <c r="BD9" i="5"/>
  <c r="BF9" i="5"/>
  <c r="BG9" i="5"/>
  <c r="BI9" i="5"/>
  <c r="BJ9" i="5"/>
  <c r="BC10" i="5"/>
  <c r="BD10" i="5"/>
  <c r="BF10" i="5"/>
  <c r="BG10" i="5"/>
  <c r="BI10" i="5"/>
  <c r="BJ10" i="5"/>
  <c r="BC11" i="5"/>
  <c r="BD11" i="5"/>
  <c r="BF11" i="5"/>
  <c r="BG11" i="5"/>
  <c r="BI11" i="5"/>
  <c r="BJ11" i="5"/>
  <c r="BC12" i="5"/>
  <c r="BD12" i="5"/>
  <c r="BF12" i="5"/>
  <c r="BG12" i="5"/>
  <c r="BI12" i="5"/>
  <c r="BJ12" i="5"/>
  <c r="BC13" i="5"/>
  <c r="BD13" i="5"/>
  <c r="BF13" i="5"/>
  <c r="O11" i="65" s="1"/>
  <c r="BG13" i="5"/>
  <c r="BI13" i="5"/>
  <c r="BJ13" i="5"/>
  <c r="BC14" i="5"/>
  <c r="N12" i="65" s="1"/>
  <c r="BD14" i="5"/>
  <c r="BF14" i="5"/>
  <c r="BG14" i="5"/>
  <c r="BI14" i="5"/>
  <c r="BJ14" i="5"/>
  <c r="BC15" i="5"/>
  <c r="BD15" i="5"/>
  <c r="BF15" i="5"/>
  <c r="O13" i="65" s="1"/>
  <c r="BG15" i="5"/>
  <c r="BI15" i="5"/>
  <c r="BJ15" i="5"/>
  <c r="BC16" i="5"/>
  <c r="N14" i="65" s="1"/>
  <c r="BD16" i="5"/>
  <c r="BF16" i="5"/>
  <c r="BG16" i="5"/>
  <c r="BI16" i="5"/>
  <c r="BJ16" i="5"/>
  <c r="BC17" i="5"/>
  <c r="BD17" i="5"/>
  <c r="BF17" i="5"/>
  <c r="O15" i="65" s="1"/>
  <c r="BG17" i="5"/>
  <c r="BI17" i="5"/>
  <c r="BJ17" i="5"/>
  <c r="BC18" i="5"/>
  <c r="BD18" i="5"/>
  <c r="BF18" i="5"/>
  <c r="BG18" i="5"/>
  <c r="BI18" i="5"/>
  <c r="BJ18" i="5"/>
  <c r="BC19" i="5"/>
  <c r="BD19" i="5"/>
  <c r="BF19" i="5"/>
  <c r="BG19" i="5"/>
  <c r="BI19" i="5"/>
  <c r="BJ19" i="5"/>
  <c r="BC20" i="5"/>
  <c r="BD20" i="5"/>
  <c r="BF20" i="5"/>
  <c r="BG20" i="5"/>
  <c r="BI20" i="5"/>
  <c r="BJ20" i="5"/>
  <c r="BC21" i="5"/>
  <c r="BD21" i="5"/>
  <c r="BF21" i="5"/>
  <c r="BG21" i="5"/>
  <c r="BI21" i="5"/>
  <c r="BJ21" i="5"/>
  <c r="BC22" i="5"/>
  <c r="BD22" i="5"/>
  <c r="BF22" i="5"/>
  <c r="BG22" i="5"/>
  <c r="BI22" i="5"/>
  <c r="BJ22" i="5"/>
  <c r="BC23" i="5"/>
  <c r="BD23" i="5"/>
  <c r="BF23" i="5"/>
  <c r="BG23" i="5"/>
  <c r="BI23" i="5"/>
  <c r="BJ23" i="5"/>
  <c r="BC24" i="5"/>
  <c r="BD24" i="5"/>
  <c r="BF24" i="5"/>
  <c r="BG24" i="5"/>
  <c r="BI24" i="5"/>
  <c r="BJ24" i="5"/>
  <c r="BC25" i="5"/>
  <c r="BD25" i="5"/>
  <c r="BF25" i="5"/>
  <c r="BG25" i="5"/>
  <c r="BI25" i="5"/>
  <c r="BJ25" i="5"/>
  <c r="BC26" i="5"/>
  <c r="BD26" i="5"/>
  <c r="BF26" i="5"/>
  <c r="BG26" i="5"/>
  <c r="BI26" i="5"/>
  <c r="BJ26" i="5"/>
  <c r="BC27" i="5"/>
  <c r="BD27" i="5"/>
  <c r="BF27" i="5"/>
  <c r="BG27" i="5"/>
  <c r="BI27" i="5"/>
  <c r="BJ27" i="5"/>
  <c r="BC28" i="5"/>
  <c r="BD28" i="5"/>
  <c r="BF28" i="5"/>
  <c r="BG28" i="5"/>
  <c r="BI28" i="5"/>
  <c r="BJ28" i="5"/>
  <c r="BC29" i="5"/>
  <c r="BD29" i="5"/>
  <c r="BF29" i="5"/>
  <c r="BG29" i="5"/>
  <c r="BI29" i="5"/>
  <c r="BJ29" i="5"/>
  <c r="BC30" i="5"/>
  <c r="BD30" i="5"/>
  <c r="BF30" i="5"/>
  <c r="BG30" i="5"/>
  <c r="BI30" i="5"/>
  <c r="BJ30" i="5"/>
  <c r="BC31" i="5"/>
  <c r="BD31" i="5"/>
  <c r="BF31" i="5"/>
  <c r="BG31" i="5"/>
  <c r="BI31" i="5"/>
  <c r="BJ31" i="5"/>
  <c r="BC32" i="5"/>
  <c r="BD32" i="5"/>
  <c r="BF32" i="5"/>
  <c r="BG32" i="5"/>
  <c r="BI32" i="5"/>
  <c r="BJ32" i="5"/>
  <c r="BC33" i="5"/>
  <c r="BD33" i="5"/>
  <c r="BF33" i="5"/>
  <c r="BG33" i="5"/>
  <c r="BI33" i="5"/>
  <c r="BJ33" i="5"/>
  <c r="AB29" i="5"/>
  <c r="W8" i="5"/>
  <c r="Y8" i="5"/>
  <c r="Z8" i="5"/>
  <c r="AB8" i="5"/>
  <c r="AC8" i="5"/>
  <c r="W9" i="5"/>
  <c r="Y9" i="5"/>
  <c r="Z9" i="5"/>
  <c r="AB9" i="5"/>
  <c r="AC9" i="5"/>
  <c r="W10" i="5"/>
  <c r="Y10" i="5"/>
  <c r="Z10" i="5"/>
  <c r="AB10" i="5"/>
  <c r="AC10" i="5"/>
  <c r="W11" i="5"/>
  <c r="Y11" i="5"/>
  <c r="Z11" i="5"/>
  <c r="AB11" i="5"/>
  <c r="AC11" i="5"/>
  <c r="W12" i="5"/>
  <c r="Y12" i="5"/>
  <c r="Z12" i="5"/>
  <c r="AB12" i="5"/>
  <c r="AC12" i="5"/>
  <c r="W13" i="5"/>
  <c r="Y13" i="5"/>
  <c r="Z13" i="5"/>
  <c r="AB13" i="5"/>
  <c r="AC13" i="5"/>
  <c r="W14" i="5"/>
  <c r="Y14" i="5"/>
  <c r="Z14" i="5"/>
  <c r="AB14" i="5"/>
  <c r="AC14" i="5"/>
  <c r="W15" i="5"/>
  <c r="Y15" i="5"/>
  <c r="Z15" i="5"/>
  <c r="AB15" i="5"/>
  <c r="AC15" i="5"/>
  <c r="W16" i="5"/>
  <c r="Y16" i="5"/>
  <c r="Z16" i="5"/>
  <c r="AB16" i="5"/>
  <c r="AC16" i="5"/>
  <c r="W17" i="5"/>
  <c r="Y17" i="5"/>
  <c r="Z17" i="5"/>
  <c r="AB17" i="5"/>
  <c r="AC17" i="5"/>
  <c r="W18" i="5"/>
  <c r="Y18" i="5"/>
  <c r="Z18" i="5"/>
  <c r="AB18" i="5"/>
  <c r="AC18" i="5"/>
  <c r="W19" i="5"/>
  <c r="Y19" i="5"/>
  <c r="Z19" i="5"/>
  <c r="AB19" i="5"/>
  <c r="AC19" i="5"/>
  <c r="W20" i="5"/>
  <c r="Y20" i="5"/>
  <c r="Z20" i="5"/>
  <c r="AB20" i="5"/>
  <c r="AC20" i="5"/>
  <c r="W21" i="5"/>
  <c r="Y21" i="5"/>
  <c r="Z21" i="5"/>
  <c r="AB21" i="5"/>
  <c r="AC21" i="5"/>
  <c r="W22" i="5"/>
  <c r="Y22" i="5"/>
  <c r="Z22" i="5"/>
  <c r="AB22" i="5"/>
  <c r="AC22" i="5"/>
  <c r="W23" i="5"/>
  <c r="Y23" i="5"/>
  <c r="Z23" i="5"/>
  <c r="AB23" i="5"/>
  <c r="AC23" i="5"/>
  <c r="W24" i="5"/>
  <c r="Y24" i="5"/>
  <c r="Z24" i="5"/>
  <c r="AB24" i="5"/>
  <c r="AC24" i="5"/>
  <c r="W25" i="5"/>
  <c r="Y25" i="5"/>
  <c r="Z25" i="5"/>
  <c r="AB25" i="5"/>
  <c r="AC25" i="5"/>
  <c r="W26" i="5"/>
  <c r="Y26" i="5"/>
  <c r="Z26" i="5"/>
  <c r="AB26" i="5"/>
  <c r="AC26" i="5"/>
  <c r="W27" i="5"/>
  <c r="Y27" i="5"/>
  <c r="Z27" i="5"/>
  <c r="AB27" i="5"/>
  <c r="AC27" i="5"/>
  <c r="W28" i="5"/>
  <c r="Y28" i="5"/>
  <c r="Z28" i="5"/>
  <c r="AB28" i="5"/>
  <c r="AC28" i="5"/>
  <c r="W29" i="5"/>
  <c r="Y29" i="5"/>
  <c r="Z29" i="5"/>
  <c r="AC29" i="5"/>
  <c r="W30" i="5"/>
  <c r="Y30" i="5"/>
  <c r="Z30" i="5"/>
  <c r="AB30" i="5"/>
  <c r="AC30" i="5"/>
  <c r="W31" i="5"/>
  <c r="Y31" i="5"/>
  <c r="Z31" i="5"/>
  <c r="AB31" i="5"/>
  <c r="AC31" i="5"/>
  <c r="W32" i="5"/>
  <c r="Y32" i="5"/>
  <c r="Z32" i="5"/>
  <c r="AB32" i="5"/>
  <c r="AC32" i="5"/>
  <c r="W33" i="5"/>
  <c r="Y33" i="5"/>
  <c r="Z33" i="5"/>
  <c r="AB33" i="5"/>
  <c r="AC33" i="5"/>
  <c r="V9" i="5"/>
  <c r="V10" i="5"/>
  <c r="V11" i="5"/>
  <c r="V12" i="5"/>
  <c r="V13" i="5"/>
  <c r="V14" i="5"/>
  <c r="V15" i="5"/>
  <c r="V16" i="5"/>
  <c r="V17" i="5"/>
  <c r="V18" i="5"/>
  <c r="V19" i="5"/>
  <c r="V20" i="5"/>
  <c r="V21" i="5"/>
  <c r="V22" i="5"/>
  <c r="V23" i="5"/>
  <c r="V24" i="5"/>
  <c r="V25" i="5"/>
  <c r="V26" i="5"/>
  <c r="V27" i="5"/>
  <c r="V28" i="5"/>
  <c r="V29" i="5"/>
  <c r="V30" i="5"/>
  <c r="V31" i="5"/>
  <c r="V32" i="5"/>
  <c r="V33" i="5"/>
  <c r="V8" i="5"/>
  <c r="P14" i="65" l="1"/>
  <c r="P12" i="65"/>
  <c r="P10" i="65"/>
  <c r="N10" i="65"/>
  <c r="O9" i="65"/>
  <c r="P8" i="65"/>
  <c r="N8" i="65"/>
  <c r="O7" i="65"/>
  <c r="P30" i="65"/>
  <c r="N30" i="65"/>
  <c r="O29" i="65"/>
  <c r="P28" i="65"/>
  <c r="N28" i="65"/>
  <c r="O27" i="65"/>
  <c r="P26" i="65"/>
  <c r="N26" i="65"/>
  <c r="O25" i="65"/>
  <c r="P24" i="65"/>
  <c r="N24" i="65"/>
  <c r="O23" i="65"/>
  <c r="P22" i="65"/>
  <c r="N22" i="65"/>
  <c r="O21" i="65"/>
  <c r="P20" i="65"/>
  <c r="N20" i="65"/>
  <c r="O19" i="65"/>
  <c r="P18" i="65"/>
  <c r="N18" i="65"/>
  <c r="O17" i="65"/>
  <c r="P16" i="65"/>
  <c r="N16" i="65"/>
  <c r="O30" i="65"/>
  <c r="P29" i="65"/>
  <c r="N29" i="65"/>
  <c r="O28" i="65"/>
  <c r="P27" i="65"/>
  <c r="N27" i="65"/>
  <c r="O26" i="65"/>
  <c r="P25" i="65"/>
  <c r="N25" i="65"/>
  <c r="O24" i="65"/>
  <c r="P23" i="65"/>
  <c r="N23" i="65"/>
  <c r="O22" i="65"/>
  <c r="P21" i="65"/>
  <c r="N21" i="65"/>
  <c r="O20" i="65"/>
  <c r="P19" i="65"/>
  <c r="N19" i="65"/>
  <c r="O18" i="65"/>
  <c r="P17" i="65"/>
  <c r="N17" i="65"/>
  <c r="O16" i="65"/>
  <c r="P15" i="65"/>
  <c r="N15" i="65"/>
  <c r="O14" i="65"/>
  <c r="P13" i="65"/>
  <c r="N13" i="65"/>
  <c r="O12" i="65"/>
  <c r="P11" i="65"/>
  <c r="N11" i="65"/>
  <c r="O10" i="65"/>
  <c r="P9" i="65"/>
  <c r="N9" i="65"/>
  <c r="O8" i="65"/>
  <c r="P7" i="65"/>
  <c r="N7" i="65"/>
  <c r="E28" i="65"/>
  <c r="E24" i="65"/>
  <c r="E20" i="65"/>
  <c r="E16" i="65"/>
  <c r="E29" i="65"/>
  <c r="E25" i="65"/>
  <c r="E21" i="65"/>
  <c r="E17" i="65"/>
  <c r="E13" i="65"/>
  <c r="E9" i="65"/>
  <c r="F28" i="65"/>
  <c r="E12" i="65"/>
  <c r="E8" i="65"/>
  <c r="G30" i="65"/>
  <c r="F24" i="65"/>
  <c r="G23" i="65"/>
  <c r="F20" i="65"/>
  <c r="G19" i="65"/>
  <c r="F16" i="65"/>
  <c r="G15" i="65"/>
  <c r="F25" i="65"/>
  <c r="G24" i="65"/>
  <c r="F21" i="65"/>
  <c r="G20" i="65"/>
  <c r="F17" i="65"/>
  <c r="G16" i="65"/>
  <c r="F13" i="65"/>
  <c r="G12" i="65"/>
  <c r="F9" i="65"/>
  <c r="G8" i="65"/>
  <c r="G27" i="65"/>
  <c r="F12" i="65"/>
  <c r="G11" i="65"/>
  <c r="F8" i="65"/>
  <c r="G7" i="65"/>
  <c r="Y22" i="65"/>
  <c r="Y21" i="65"/>
  <c r="Y20" i="65"/>
  <c r="Y19" i="65"/>
  <c r="Y18" i="65"/>
  <c r="Y14" i="65"/>
  <c r="Y13" i="65"/>
  <c r="Y12" i="65"/>
  <c r="Y11" i="65"/>
  <c r="AG24" i="65"/>
  <c r="AG23" i="65"/>
  <c r="AG22" i="65"/>
  <c r="AG21" i="65"/>
  <c r="AG16" i="65"/>
  <c r="AG15" i="65"/>
  <c r="AG14" i="65"/>
  <c r="AO30" i="65"/>
  <c r="AO25" i="65"/>
  <c r="AO20" i="65"/>
  <c r="AO19" i="65"/>
  <c r="AO16" i="65"/>
  <c r="AO15" i="65"/>
  <c r="BI30" i="65"/>
  <c r="BI29" i="65"/>
  <c r="BI28" i="65"/>
  <c r="BI25" i="65"/>
  <c r="BI23" i="65"/>
  <c r="BI22" i="65"/>
  <c r="BI21" i="65"/>
  <c r="BI20" i="65"/>
  <c r="BI15" i="65"/>
  <c r="BI14" i="65"/>
  <c r="BI13" i="65"/>
  <c r="BI12" i="65"/>
  <c r="BI7" i="65"/>
  <c r="BQ30" i="65"/>
  <c r="BQ29" i="65"/>
  <c r="BZ17" i="65"/>
  <c r="BZ15" i="65"/>
  <c r="BZ13" i="65"/>
  <c r="BZ11" i="65"/>
  <c r="BZ9" i="65"/>
  <c r="BZ8" i="65"/>
  <c r="F26" i="65"/>
  <c r="G21" i="65"/>
  <c r="G13" i="65"/>
  <c r="AH25" i="65"/>
  <c r="AH11" i="65"/>
  <c r="AH7" i="65"/>
  <c r="AP30" i="65"/>
  <c r="AP29" i="65"/>
  <c r="AP22" i="65"/>
  <c r="AP21" i="65"/>
  <c r="AP20" i="65"/>
  <c r="AP19" i="65"/>
  <c r="AP18" i="65"/>
  <c r="AP15" i="65"/>
  <c r="AP14" i="65"/>
  <c r="AP13" i="65"/>
  <c r="AX20" i="65"/>
  <c r="AX19" i="65"/>
  <c r="AX18" i="65"/>
  <c r="AX17" i="65"/>
  <c r="AX7" i="65"/>
  <c r="BR27" i="65"/>
  <c r="BR26" i="65"/>
  <c r="BR25" i="65"/>
  <c r="BR24" i="65"/>
  <c r="BR10" i="65"/>
  <c r="BR9" i="65"/>
  <c r="BZ30" i="65"/>
  <c r="Y30" i="65"/>
  <c r="Y29" i="65"/>
  <c r="Y28" i="65"/>
  <c r="Y27" i="65"/>
  <c r="Y26" i="65"/>
  <c r="Y25" i="65"/>
  <c r="Y24" i="65"/>
  <c r="Y23" i="65"/>
  <c r="Y17" i="65"/>
  <c r="Y16" i="65"/>
  <c r="AG26" i="65"/>
  <c r="AG25" i="65"/>
  <c r="AG20" i="65"/>
  <c r="AG19" i="65"/>
  <c r="AG18" i="65"/>
  <c r="AG17" i="65"/>
  <c r="AG9" i="65"/>
  <c r="AG8" i="65"/>
  <c r="AG7" i="65"/>
  <c r="AO14" i="65"/>
  <c r="AO13" i="65"/>
  <c r="AO12" i="65"/>
  <c r="AO11" i="65"/>
  <c r="AO10" i="65"/>
  <c r="AO7" i="65"/>
  <c r="BI27" i="65"/>
  <c r="BI24" i="65"/>
  <c r="BI19" i="65"/>
  <c r="BI18" i="65"/>
  <c r="BI17" i="65"/>
  <c r="BI16" i="65"/>
  <c r="BI11" i="65"/>
  <c r="BI10" i="65"/>
  <c r="BQ28" i="65"/>
  <c r="BQ27" i="65"/>
  <c r="BQ26" i="65"/>
  <c r="BQ25" i="65"/>
  <c r="BQ24" i="65"/>
  <c r="BQ23" i="65"/>
  <c r="BQ22" i="65"/>
  <c r="BQ12" i="65"/>
  <c r="BQ7" i="65"/>
  <c r="BY30" i="65"/>
  <c r="BY18" i="65"/>
  <c r="BZ16" i="65"/>
  <c r="G28" i="65"/>
  <c r="F22" i="65"/>
  <c r="F18" i="65"/>
  <c r="G9" i="65"/>
  <c r="AH30" i="65"/>
  <c r="AH29" i="65"/>
  <c r="AH28" i="65"/>
  <c r="AH27" i="65"/>
  <c r="AH26" i="65"/>
  <c r="AH24" i="65"/>
  <c r="AH23" i="65"/>
  <c r="AH22" i="65"/>
  <c r="AH21" i="65"/>
  <c r="AH20" i="65"/>
  <c r="AH12" i="65"/>
  <c r="AH10" i="65"/>
  <c r="AH9" i="65"/>
  <c r="AH8" i="65"/>
  <c r="AP24" i="65"/>
  <c r="AP23" i="65"/>
  <c r="AP7" i="65"/>
  <c r="AX28" i="65"/>
  <c r="AX27" i="65"/>
  <c r="AX26" i="65"/>
  <c r="AX25" i="65"/>
  <c r="AX24" i="65"/>
  <c r="AX23" i="65"/>
  <c r="AX22" i="65"/>
  <c r="AX21" i="65"/>
  <c r="AX13" i="65"/>
  <c r="BR29" i="65"/>
  <c r="BR28" i="65"/>
  <c r="BR23" i="65"/>
  <c r="BR22" i="65"/>
  <c r="BR21" i="65"/>
  <c r="BR20" i="65"/>
  <c r="BR19" i="65"/>
  <c r="BR18" i="65"/>
  <c r="BR17" i="65"/>
  <c r="BR16" i="65"/>
  <c r="BR15" i="65"/>
  <c r="BR8" i="65"/>
  <c r="BR7" i="65"/>
  <c r="BZ29" i="65"/>
  <c r="BZ28" i="65"/>
  <c r="BZ27" i="65"/>
  <c r="BZ26" i="65"/>
  <c r="BZ25" i="65"/>
  <c r="BZ24" i="65"/>
  <c r="BZ23" i="65"/>
  <c r="BZ21" i="65"/>
  <c r="BZ20" i="65"/>
  <c r="BZ19" i="65"/>
  <c r="BZ18" i="65"/>
  <c r="CA16" i="65"/>
  <c r="CA15" i="65"/>
  <c r="CA14" i="65"/>
  <c r="CA13" i="65"/>
  <c r="CA12" i="65"/>
  <c r="CA11" i="65"/>
  <c r="CA10" i="65"/>
  <c r="CA9" i="65"/>
  <c r="CA8" i="65"/>
  <c r="CA7" i="65"/>
  <c r="E27" i="65"/>
  <c r="E23" i="65"/>
  <c r="E19" i="65"/>
  <c r="E15" i="65"/>
  <c r="E11" i="65"/>
  <c r="E7" i="65"/>
  <c r="F30" i="65"/>
  <c r="G29" i="65"/>
  <c r="F27" i="65"/>
  <c r="G26" i="65"/>
  <c r="F23" i="65"/>
  <c r="G22" i="65"/>
  <c r="F19" i="65"/>
  <c r="G18" i="65"/>
  <c r="F15" i="65"/>
  <c r="G14" i="65"/>
  <c r="F11" i="65"/>
  <c r="G10" i="65"/>
  <c r="F7" i="65"/>
  <c r="W30" i="65"/>
  <c r="W29" i="65"/>
  <c r="W28" i="65"/>
  <c r="W27" i="65"/>
  <c r="W26" i="65"/>
  <c r="W25" i="65"/>
  <c r="W24" i="65"/>
  <c r="W23" i="65"/>
  <c r="W22" i="65"/>
  <c r="W21" i="65"/>
  <c r="W20" i="65"/>
  <c r="W19" i="65"/>
  <c r="W18" i="65"/>
  <c r="W17" i="65"/>
  <c r="W16" i="65"/>
  <c r="W15" i="65"/>
  <c r="W14" i="65"/>
  <c r="W13" i="65"/>
  <c r="W12" i="65"/>
  <c r="W11" i="65"/>
  <c r="W10" i="65"/>
  <c r="W9" i="65"/>
  <c r="W8" i="65"/>
  <c r="W7" i="65"/>
  <c r="AQ30" i="65"/>
  <c r="AQ29" i="65"/>
  <c r="AQ28" i="65"/>
  <c r="AQ27" i="65"/>
  <c r="AQ26" i="65"/>
  <c r="AQ25" i="65"/>
  <c r="AQ24" i="65"/>
  <c r="AQ23" i="65"/>
  <c r="AQ22" i="65"/>
  <c r="AQ21" i="65"/>
  <c r="AQ20" i="65"/>
  <c r="AQ19" i="65"/>
  <c r="AQ18" i="65"/>
  <c r="AQ17" i="65"/>
  <c r="AQ16" i="65"/>
  <c r="AQ15" i="65"/>
  <c r="AQ14" i="65"/>
  <c r="AQ13" i="65"/>
  <c r="AQ12" i="65"/>
  <c r="AQ11" i="65"/>
  <c r="AQ10" i="65"/>
  <c r="AQ9" i="65"/>
  <c r="AQ8" i="65"/>
  <c r="AQ7" i="65"/>
  <c r="AY30" i="65"/>
  <c r="AY29" i="65"/>
  <c r="AY28" i="65"/>
  <c r="AY27" i="65"/>
  <c r="AY26" i="65"/>
  <c r="AY25" i="65"/>
  <c r="AY24" i="65"/>
  <c r="AY23" i="65"/>
  <c r="AY22" i="65"/>
  <c r="AY21" i="65"/>
  <c r="AY20" i="65"/>
  <c r="AY19" i="65"/>
  <c r="AY18" i="65"/>
  <c r="AY17" i="65"/>
  <c r="AY16" i="65"/>
  <c r="AY15" i="65"/>
  <c r="AY14" i="65"/>
  <c r="AY13" i="65"/>
  <c r="AY12" i="65"/>
  <c r="AY11" i="65"/>
  <c r="AY10" i="65"/>
  <c r="AY9" i="65"/>
  <c r="AY8" i="65"/>
  <c r="AY7" i="65"/>
  <c r="BG30" i="65"/>
  <c r="BG29" i="65"/>
  <c r="BG28" i="65"/>
  <c r="BG27" i="65"/>
  <c r="BG26" i="65"/>
  <c r="BG25" i="65"/>
  <c r="BG24" i="65"/>
  <c r="BG23" i="65"/>
  <c r="BG22" i="65"/>
  <c r="BG21" i="65"/>
  <c r="BG20" i="65"/>
  <c r="BG19" i="65"/>
  <c r="BG18" i="65"/>
  <c r="BG17" i="65"/>
  <c r="BG16" i="65"/>
  <c r="BG15" i="65"/>
  <c r="BG14" i="65"/>
  <c r="BG13" i="65"/>
  <c r="BG12" i="65"/>
  <c r="BG11" i="65"/>
  <c r="BG10" i="65"/>
  <c r="BG9" i="65"/>
  <c r="BG8" i="65"/>
  <c r="BG7" i="65"/>
  <c r="CA30" i="65"/>
  <c r="CA29" i="65"/>
  <c r="CA28" i="65"/>
  <c r="CA27" i="65"/>
  <c r="CA26" i="65"/>
  <c r="CA25" i="65"/>
  <c r="CA24" i="65"/>
  <c r="CA23" i="65"/>
  <c r="CA22" i="65"/>
  <c r="CA21" i="65"/>
  <c r="CA20" i="65"/>
  <c r="CA19" i="65"/>
  <c r="CA18" i="65"/>
  <c r="CA17" i="65"/>
  <c r="Y15" i="65"/>
  <c r="Y10" i="65"/>
  <c r="Y9" i="65"/>
  <c r="Y8" i="65"/>
  <c r="Y7" i="65"/>
  <c r="AG30" i="65"/>
  <c r="AG29" i="65"/>
  <c r="AG28" i="65"/>
  <c r="AG27" i="65"/>
  <c r="AG13" i="65"/>
  <c r="AG12" i="65"/>
  <c r="AG11" i="65"/>
  <c r="AG10" i="65"/>
  <c r="AO29" i="65"/>
  <c r="AO28" i="65"/>
  <c r="AO27" i="65"/>
  <c r="AO26" i="65"/>
  <c r="AO24" i="65"/>
  <c r="AO23" i="65"/>
  <c r="AO22" i="65"/>
  <c r="AO21" i="65"/>
  <c r="AO18" i="65"/>
  <c r="AO17" i="65"/>
  <c r="AO9" i="65"/>
  <c r="AO8" i="65"/>
  <c r="BI26" i="65"/>
  <c r="BI9" i="65"/>
  <c r="BI8" i="65"/>
  <c r="BQ21" i="65"/>
  <c r="BQ20" i="65"/>
  <c r="BQ19" i="65"/>
  <c r="BQ18" i="65"/>
  <c r="BQ17" i="65"/>
  <c r="BQ16" i="65"/>
  <c r="BQ15" i="65"/>
  <c r="BQ14" i="65"/>
  <c r="BQ13" i="65"/>
  <c r="BQ11" i="65"/>
  <c r="BQ10" i="65"/>
  <c r="BQ9" i="65"/>
  <c r="BQ8" i="65"/>
  <c r="BY29" i="65"/>
  <c r="BY28" i="65"/>
  <c r="BY27" i="65"/>
  <c r="BY26" i="65"/>
  <c r="BY25" i="65"/>
  <c r="BY24" i="65"/>
  <c r="BY23" i="65"/>
  <c r="BY22" i="65"/>
  <c r="BY21" i="65"/>
  <c r="BY20" i="65"/>
  <c r="BY19" i="65"/>
  <c r="BZ14" i="65"/>
  <c r="BZ12" i="65"/>
  <c r="BZ10" i="65"/>
  <c r="BZ7" i="65"/>
  <c r="F29" i="65"/>
  <c r="G25" i="65"/>
  <c r="G17" i="65"/>
  <c r="F14" i="65"/>
  <c r="F10" i="65"/>
  <c r="AH19" i="65"/>
  <c r="AH18" i="65"/>
  <c r="AH17" i="65"/>
  <c r="AH16" i="65"/>
  <c r="AH15" i="65"/>
  <c r="AH14" i="65"/>
  <c r="AH13" i="65"/>
  <c r="AP28" i="65"/>
  <c r="AP27" i="65"/>
  <c r="AP26" i="65"/>
  <c r="AP25" i="65"/>
  <c r="AP17" i="65"/>
  <c r="AP16" i="65"/>
  <c r="AP12" i="65"/>
  <c r="AP11" i="65"/>
  <c r="AP10" i="65"/>
  <c r="AP9" i="65"/>
  <c r="AP8" i="65"/>
  <c r="AX30" i="65"/>
  <c r="AX29" i="65"/>
  <c r="AX16" i="65"/>
  <c r="AX15" i="65"/>
  <c r="AX14" i="65"/>
  <c r="AX12" i="65"/>
  <c r="AX11" i="65"/>
  <c r="AX10" i="65"/>
  <c r="AX9" i="65"/>
  <c r="AX8" i="65"/>
  <c r="BR30" i="65"/>
  <c r="BR14" i="65"/>
  <c r="BR13" i="65"/>
  <c r="BR12" i="65"/>
  <c r="BR11" i="65"/>
  <c r="BZ22" i="65"/>
  <c r="E30" i="65"/>
  <c r="E26" i="65"/>
  <c r="E22" i="65"/>
  <c r="E18" i="65"/>
  <c r="E14" i="65"/>
  <c r="E10" i="65"/>
  <c r="X30" i="65"/>
  <c r="X29" i="65"/>
  <c r="X28" i="65"/>
  <c r="X27" i="65"/>
  <c r="X26" i="65"/>
  <c r="X25" i="65"/>
  <c r="X24" i="65"/>
  <c r="X23" i="65"/>
  <c r="X22" i="65"/>
  <c r="X21" i="65"/>
  <c r="X20" i="65"/>
  <c r="X19" i="65"/>
  <c r="X18" i="65"/>
  <c r="X17" i="65"/>
  <c r="X16" i="65"/>
  <c r="X15" i="65"/>
  <c r="X14" i="65"/>
  <c r="X13" i="65"/>
  <c r="X12" i="65"/>
  <c r="X11" i="65"/>
  <c r="X10" i="65"/>
  <c r="X9" i="65"/>
  <c r="X8" i="65"/>
  <c r="X7" i="65"/>
  <c r="AF30" i="65"/>
  <c r="AF29" i="65"/>
  <c r="AF28" i="65"/>
  <c r="AF27" i="65"/>
  <c r="AF26" i="65"/>
  <c r="AF25" i="65"/>
  <c r="AF24" i="65"/>
  <c r="AF23" i="65"/>
  <c r="AF22" i="65"/>
  <c r="AF21" i="65"/>
  <c r="AF20" i="65"/>
  <c r="AF19" i="65"/>
  <c r="AF18" i="65"/>
  <c r="AF17" i="65"/>
  <c r="AF16" i="65"/>
  <c r="AF15" i="65"/>
  <c r="AF14" i="65"/>
  <c r="AF13" i="65"/>
  <c r="AF12" i="65"/>
  <c r="AF11" i="65"/>
  <c r="AF10" i="65"/>
  <c r="AF9" i="65"/>
  <c r="AF8" i="65"/>
  <c r="AF7" i="65"/>
  <c r="AZ30" i="65"/>
  <c r="AZ29" i="65"/>
  <c r="AZ28" i="65"/>
  <c r="AZ27" i="65"/>
  <c r="AZ26" i="65"/>
  <c r="AZ25" i="65"/>
  <c r="AZ24" i="65"/>
  <c r="AZ23" i="65"/>
  <c r="AZ22" i="65"/>
  <c r="AZ21" i="65"/>
  <c r="AZ20" i="65"/>
  <c r="AZ19" i="65"/>
  <c r="AZ18" i="65"/>
  <c r="AZ17" i="65"/>
  <c r="AZ16" i="65"/>
  <c r="AZ15" i="65"/>
  <c r="AZ14" i="65"/>
  <c r="AZ13" i="65"/>
  <c r="AZ12" i="65"/>
  <c r="AZ11" i="65"/>
  <c r="AZ10" i="65"/>
  <c r="AZ9" i="65"/>
  <c r="AZ8" i="65"/>
  <c r="AZ7" i="65"/>
  <c r="BH30" i="65"/>
  <c r="BH29" i="65"/>
  <c r="BH28" i="65"/>
  <c r="BH27" i="65"/>
  <c r="BH26" i="65"/>
  <c r="BH25" i="65"/>
  <c r="BH24" i="65"/>
  <c r="BH23" i="65"/>
  <c r="BH22" i="65"/>
  <c r="BH21" i="65"/>
  <c r="BH20" i="65"/>
  <c r="BH19" i="65"/>
  <c r="BH18" i="65"/>
  <c r="BH17" i="65"/>
  <c r="BH16" i="65"/>
  <c r="BH15" i="65"/>
  <c r="BH14" i="65"/>
  <c r="BH13" i="65"/>
  <c r="BH12" i="65"/>
  <c r="BH11" i="65"/>
  <c r="BH10" i="65"/>
  <c r="BH9" i="65"/>
  <c r="BH8" i="65"/>
  <c r="BH7" i="65"/>
  <c r="BP30" i="65"/>
  <c r="BP29" i="65"/>
  <c r="BP28" i="65"/>
  <c r="BP27" i="65"/>
  <c r="BP26" i="65"/>
  <c r="BP25" i="65"/>
  <c r="BP24" i="65"/>
  <c r="BP23" i="65"/>
  <c r="BP22" i="65"/>
  <c r="BP21" i="65"/>
  <c r="BP20" i="65"/>
  <c r="BP19" i="65"/>
  <c r="BP18" i="65"/>
  <c r="BP17" i="65"/>
  <c r="BP16" i="65"/>
  <c r="BP15" i="65"/>
  <c r="BP14" i="65"/>
  <c r="BP13" i="65"/>
  <c r="BP12" i="65"/>
  <c r="BP11" i="65"/>
  <c r="BP10" i="65"/>
  <c r="BP9" i="65"/>
  <c r="BP8" i="65"/>
  <c r="BP7" i="65"/>
  <c r="BY17" i="65"/>
  <c r="BY16" i="65"/>
  <c r="BY15" i="65"/>
  <c r="BY14" i="65"/>
  <c r="BY13" i="65"/>
  <c r="BY12" i="65"/>
  <c r="BY11" i="65"/>
  <c r="BY10" i="65"/>
  <c r="BY9" i="65"/>
  <c r="BY8" i="65"/>
  <c r="BY7" i="65"/>
  <c r="CB7" i="65" l="1"/>
  <c r="CC7" i="65"/>
  <c r="CB8" i="65"/>
  <c r="CC8" i="65"/>
  <c r="CB9" i="65"/>
  <c r="CC9" i="65"/>
  <c r="CB10" i="65"/>
  <c r="CC10" i="65"/>
  <c r="CB11" i="65"/>
  <c r="CC11" i="65"/>
  <c r="CB12" i="65"/>
  <c r="CC12" i="65"/>
  <c r="CB13" i="65"/>
  <c r="CC13" i="65"/>
  <c r="CB14" i="65"/>
  <c r="CC14" i="65"/>
  <c r="CB15" i="65"/>
  <c r="CC15" i="65"/>
  <c r="CB16" i="65"/>
  <c r="CC16" i="65"/>
  <c r="CB17" i="65"/>
  <c r="CC17" i="65"/>
  <c r="CB18" i="65"/>
  <c r="CC18" i="65"/>
  <c r="CB19" i="65"/>
  <c r="CC19" i="65"/>
  <c r="CB20" i="65"/>
  <c r="CC20" i="65"/>
  <c r="CB21" i="65"/>
  <c r="CC21" i="65"/>
  <c r="CB22" i="65"/>
  <c r="CC22" i="65"/>
  <c r="CB23" i="65"/>
  <c r="CC23" i="65"/>
  <c r="CB24" i="65"/>
  <c r="CC24" i="65"/>
  <c r="CB25" i="65"/>
  <c r="CC25" i="65"/>
  <c r="CB26" i="65"/>
  <c r="CC26" i="65"/>
  <c r="CB27" i="65"/>
  <c r="CC27" i="65"/>
  <c r="CB28" i="65"/>
  <c r="CC28" i="65"/>
  <c r="CB29" i="65"/>
  <c r="CC29" i="65"/>
  <c r="CB30" i="65"/>
  <c r="CC30" i="65"/>
  <c r="BS7" i="65"/>
  <c r="BT7" i="65"/>
  <c r="BS8" i="65"/>
  <c r="BT8" i="65"/>
  <c r="BS9" i="65"/>
  <c r="BT9" i="65"/>
  <c r="BS10" i="65"/>
  <c r="BT10" i="65"/>
  <c r="BS11" i="65"/>
  <c r="BT11" i="65"/>
  <c r="BS12" i="65"/>
  <c r="BT12" i="65"/>
  <c r="BS13" i="65"/>
  <c r="BT13" i="65"/>
  <c r="BS14" i="65"/>
  <c r="BT14" i="65"/>
  <c r="BS15" i="65"/>
  <c r="BT15" i="65"/>
  <c r="BS16" i="65"/>
  <c r="BT16" i="65"/>
  <c r="BS17" i="65"/>
  <c r="BT17" i="65"/>
  <c r="BS18" i="65"/>
  <c r="BT18" i="65"/>
  <c r="BS19" i="65"/>
  <c r="BT19" i="65"/>
  <c r="BS20" i="65"/>
  <c r="BT20" i="65"/>
  <c r="BS21" i="65"/>
  <c r="BT21" i="65"/>
  <c r="BS22" i="65"/>
  <c r="BT22" i="65"/>
  <c r="BS23" i="65"/>
  <c r="BT23" i="65"/>
  <c r="BS24" i="65"/>
  <c r="BT24" i="65"/>
  <c r="BS25" i="65"/>
  <c r="BT25" i="65"/>
  <c r="BS26" i="65"/>
  <c r="BT26" i="65"/>
  <c r="BS27" i="65"/>
  <c r="BT27" i="65"/>
  <c r="BS28" i="65"/>
  <c r="BT28" i="65"/>
  <c r="BS29" i="65"/>
  <c r="BT29" i="65"/>
  <c r="BS30" i="65"/>
  <c r="BT30" i="65"/>
  <c r="BJ7" i="65"/>
  <c r="BK7" i="65"/>
  <c r="BJ8" i="65"/>
  <c r="BK8" i="65"/>
  <c r="BJ9" i="65"/>
  <c r="BK9" i="65"/>
  <c r="BJ10" i="65"/>
  <c r="BK10" i="65"/>
  <c r="BJ11" i="65"/>
  <c r="BK11" i="65"/>
  <c r="BJ12" i="65"/>
  <c r="BK12" i="65"/>
  <c r="BJ13" i="65"/>
  <c r="BK13" i="65"/>
  <c r="BJ14" i="65"/>
  <c r="BK14" i="65"/>
  <c r="BJ15" i="65"/>
  <c r="BK15" i="65"/>
  <c r="BJ16" i="65"/>
  <c r="BK16" i="65"/>
  <c r="BJ17" i="65"/>
  <c r="BK17" i="65"/>
  <c r="BJ18" i="65"/>
  <c r="BK18" i="65"/>
  <c r="BJ19" i="65"/>
  <c r="BK19" i="65"/>
  <c r="BJ20" i="65"/>
  <c r="BK20" i="65"/>
  <c r="BJ21" i="65"/>
  <c r="BK21" i="65"/>
  <c r="BJ22" i="65"/>
  <c r="BK22" i="65"/>
  <c r="BJ23" i="65"/>
  <c r="BK23" i="65"/>
  <c r="BJ24" i="65"/>
  <c r="BK24" i="65"/>
  <c r="BJ25" i="65"/>
  <c r="BK25" i="65"/>
  <c r="BJ26" i="65"/>
  <c r="BK26" i="65"/>
  <c r="BJ27" i="65"/>
  <c r="BK27" i="65"/>
  <c r="BJ28" i="65"/>
  <c r="BK28" i="65"/>
  <c r="BJ29" i="65"/>
  <c r="BK29" i="65"/>
  <c r="BJ30" i="65"/>
  <c r="BK30" i="65"/>
  <c r="BA7" i="65"/>
  <c r="BB7" i="65"/>
  <c r="BA8" i="65"/>
  <c r="BB8" i="65"/>
  <c r="BA9" i="65"/>
  <c r="BB9" i="65"/>
  <c r="BA10" i="65"/>
  <c r="BB10" i="65"/>
  <c r="BA11" i="65"/>
  <c r="BB11" i="65"/>
  <c r="BA12" i="65"/>
  <c r="BB12" i="65"/>
  <c r="BA13" i="65"/>
  <c r="BB13" i="65"/>
  <c r="BA14" i="65"/>
  <c r="BB14" i="65"/>
  <c r="BA15" i="65"/>
  <c r="BB15" i="65"/>
  <c r="BA16" i="65"/>
  <c r="BB16" i="65"/>
  <c r="BA17" i="65"/>
  <c r="BB17" i="65"/>
  <c r="BA18" i="65"/>
  <c r="BB18" i="65"/>
  <c r="BA19" i="65"/>
  <c r="BB19" i="65"/>
  <c r="BA20" i="65"/>
  <c r="BB20" i="65"/>
  <c r="BA21" i="65"/>
  <c r="BB21" i="65"/>
  <c r="BA22" i="65"/>
  <c r="BB22" i="65"/>
  <c r="BA23" i="65"/>
  <c r="BB23" i="65"/>
  <c r="BA24" i="65"/>
  <c r="BB24" i="65"/>
  <c r="BA25" i="65"/>
  <c r="BB25" i="65"/>
  <c r="BA26" i="65"/>
  <c r="BB26" i="65"/>
  <c r="BA27" i="65"/>
  <c r="BB27" i="65"/>
  <c r="BA28" i="65"/>
  <c r="BB28" i="65"/>
  <c r="BA29" i="65"/>
  <c r="BB29" i="65"/>
  <c r="BA30" i="65"/>
  <c r="BB30" i="65"/>
  <c r="AR7" i="65"/>
  <c r="AS7" i="65"/>
  <c r="AR8" i="65"/>
  <c r="AS8" i="65"/>
  <c r="AR9" i="65"/>
  <c r="AS9" i="65"/>
  <c r="AR10" i="65"/>
  <c r="AS10" i="65"/>
  <c r="AR11" i="65"/>
  <c r="AS11" i="65"/>
  <c r="AR12" i="65"/>
  <c r="AS12" i="65"/>
  <c r="AR13" i="65"/>
  <c r="AS13" i="65"/>
  <c r="AR14" i="65"/>
  <c r="AS14" i="65"/>
  <c r="AR15" i="65"/>
  <c r="AS15" i="65"/>
  <c r="AR16" i="65"/>
  <c r="AS16" i="65"/>
  <c r="AR17" i="65"/>
  <c r="AS17" i="65"/>
  <c r="AR18" i="65"/>
  <c r="AS18" i="65"/>
  <c r="AR19" i="65"/>
  <c r="AS19" i="65"/>
  <c r="AR20" i="65"/>
  <c r="AS20" i="65"/>
  <c r="AR21" i="65"/>
  <c r="AS21" i="65"/>
  <c r="AR22" i="65"/>
  <c r="AS22" i="65"/>
  <c r="AR23" i="65"/>
  <c r="AS23" i="65"/>
  <c r="AR24" i="65"/>
  <c r="AS24" i="65"/>
  <c r="AR25" i="65"/>
  <c r="AS25" i="65"/>
  <c r="AR26" i="65"/>
  <c r="AS26" i="65"/>
  <c r="AR27" i="65"/>
  <c r="AS27" i="65"/>
  <c r="AR28" i="65"/>
  <c r="AS28" i="65"/>
  <c r="AR29" i="65"/>
  <c r="AS29" i="65"/>
  <c r="AR30" i="65"/>
  <c r="AS30" i="65"/>
  <c r="AI7" i="65"/>
  <c r="AJ7" i="65"/>
  <c r="AI8" i="65"/>
  <c r="AJ8" i="65"/>
  <c r="AI9" i="65"/>
  <c r="AJ9" i="65"/>
  <c r="AI10" i="65"/>
  <c r="AJ10" i="65"/>
  <c r="AI11" i="65"/>
  <c r="AJ11" i="65"/>
  <c r="AI12" i="65"/>
  <c r="AJ12" i="65"/>
  <c r="AI13" i="65"/>
  <c r="AJ13" i="65"/>
  <c r="AI14" i="65"/>
  <c r="AJ14" i="65"/>
  <c r="AI15" i="65"/>
  <c r="AJ15" i="65"/>
  <c r="AI16" i="65"/>
  <c r="AJ16" i="65"/>
  <c r="AI17" i="65"/>
  <c r="AJ17" i="65"/>
  <c r="AI18" i="65"/>
  <c r="AJ18" i="65"/>
  <c r="AI19" i="65"/>
  <c r="AJ19" i="65"/>
  <c r="AI20" i="65"/>
  <c r="AJ20" i="65"/>
  <c r="AI21" i="65"/>
  <c r="AJ21" i="65"/>
  <c r="AI22" i="65"/>
  <c r="AJ22" i="65"/>
  <c r="AI23" i="65"/>
  <c r="AJ23" i="65"/>
  <c r="AI24" i="65"/>
  <c r="AJ24" i="65"/>
  <c r="AI25" i="65"/>
  <c r="AJ25" i="65"/>
  <c r="AI26" i="65"/>
  <c r="AJ26" i="65"/>
  <c r="AI27" i="65"/>
  <c r="AJ27" i="65"/>
  <c r="AI28" i="65"/>
  <c r="AJ28" i="65"/>
  <c r="AI29" i="65"/>
  <c r="AJ29" i="65"/>
  <c r="AI30" i="65"/>
  <c r="AJ30" i="65"/>
  <c r="Z7" i="65"/>
  <c r="AA7" i="65"/>
  <c r="Z8" i="65"/>
  <c r="AA8" i="65"/>
  <c r="Z9" i="65"/>
  <c r="AA9" i="65"/>
  <c r="Z10" i="65"/>
  <c r="AA10" i="65"/>
  <c r="Z11" i="65"/>
  <c r="AA11" i="65"/>
  <c r="Z12" i="65"/>
  <c r="AA12" i="65"/>
  <c r="Z13" i="65"/>
  <c r="AA13" i="65"/>
  <c r="Z14" i="65"/>
  <c r="AA14" i="65"/>
  <c r="Z15" i="65"/>
  <c r="AA15" i="65"/>
  <c r="Z16" i="65"/>
  <c r="AA16" i="65"/>
  <c r="Z17" i="65"/>
  <c r="AA17" i="65"/>
  <c r="Z18" i="65"/>
  <c r="AA18" i="65"/>
  <c r="Z19" i="65"/>
  <c r="AA19" i="65"/>
  <c r="Z20" i="65"/>
  <c r="AA20" i="65"/>
  <c r="Z21" i="65"/>
  <c r="AA21" i="65"/>
  <c r="Z22" i="65"/>
  <c r="AA22" i="65"/>
  <c r="Z23" i="65"/>
  <c r="AA23" i="65"/>
  <c r="Z24" i="65"/>
  <c r="AA24" i="65"/>
  <c r="Z25" i="65"/>
  <c r="AA25" i="65"/>
  <c r="Z26" i="65"/>
  <c r="AA26" i="65"/>
  <c r="Z27" i="65"/>
  <c r="AA27" i="65"/>
  <c r="Z28" i="65"/>
  <c r="AA28" i="65"/>
  <c r="Z29" i="65"/>
  <c r="AA29" i="65"/>
  <c r="Z30" i="65"/>
  <c r="AA30" i="65"/>
  <c r="R8" i="65"/>
  <c r="R9" i="65"/>
  <c r="R10" i="65"/>
  <c r="R11" i="65"/>
  <c r="R12" i="65"/>
  <c r="R13" i="65"/>
  <c r="R14" i="65"/>
  <c r="R15" i="65"/>
  <c r="R16" i="65"/>
  <c r="R17" i="65"/>
  <c r="R18" i="65"/>
  <c r="R19" i="65"/>
  <c r="R20" i="65"/>
  <c r="R21" i="65"/>
  <c r="R22" i="65"/>
  <c r="R23" i="65"/>
  <c r="R24" i="65"/>
  <c r="R25" i="65"/>
  <c r="R26" i="65"/>
  <c r="R27" i="65"/>
  <c r="R28" i="65"/>
  <c r="R29" i="65"/>
  <c r="R30" i="65"/>
  <c r="R7" i="65"/>
  <c r="Q8" i="65"/>
  <c r="Q9" i="65"/>
  <c r="Q10" i="65"/>
  <c r="Q11" i="65"/>
  <c r="Q12" i="65"/>
  <c r="Q13" i="65"/>
  <c r="Q14" i="65"/>
  <c r="Q15" i="65"/>
  <c r="Q16" i="65"/>
  <c r="Q17" i="65"/>
  <c r="Q18" i="65"/>
  <c r="Q19" i="65"/>
  <c r="Q20" i="65"/>
  <c r="Q21" i="65"/>
  <c r="Q22" i="65"/>
  <c r="Q23" i="65"/>
  <c r="Q24" i="65"/>
  <c r="Q25" i="65"/>
  <c r="Q26" i="65"/>
  <c r="Q27" i="65"/>
  <c r="Q28" i="65"/>
  <c r="Q29" i="65"/>
  <c r="Q30" i="65"/>
  <c r="Q7" i="65"/>
  <c r="AS31" i="65" l="1"/>
  <c r="CC31" i="65"/>
  <c r="AI31" i="65"/>
  <c r="BT31" i="65"/>
  <c r="AA31" i="65"/>
  <c r="Z31" i="65"/>
  <c r="AR31" i="65"/>
  <c r="BB31" i="65"/>
  <c r="BS31" i="65"/>
  <c r="BA31" i="65"/>
  <c r="AJ31" i="65"/>
  <c r="BK31" i="65"/>
  <c r="BJ31" i="65"/>
  <c r="CB31" i="65"/>
  <c r="Q31" i="65"/>
  <c r="R31" i="65"/>
  <c r="I8" i="65" l="1"/>
  <c r="I9" i="65"/>
  <c r="I10" i="65"/>
  <c r="I11" i="65"/>
  <c r="I12" i="65"/>
  <c r="I13" i="65"/>
  <c r="I14" i="65"/>
  <c r="I15" i="65"/>
  <c r="I16" i="65"/>
  <c r="I17" i="65"/>
  <c r="I18" i="65"/>
  <c r="I19" i="65"/>
  <c r="I20" i="65"/>
  <c r="I21" i="65"/>
  <c r="I22" i="65"/>
  <c r="I23" i="65"/>
  <c r="I24" i="65"/>
  <c r="I25" i="65"/>
  <c r="I26" i="65"/>
  <c r="I27" i="65"/>
  <c r="I28" i="65"/>
  <c r="I29" i="65"/>
  <c r="I30" i="65"/>
  <c r="I7" i="65"/>
  <c r="H8" i="65"/>
  <c r="H9" i="65"/>
  <c r="H10" i="65"/>
  <c r="H11" i="65"/>
  <c r="H12" i="65"/>
  <c r="H13" i="65"/>
  <c r="H14" i="65"/>
  <c r="H15" i="65"/>
  <c r="H16" i="65"/>
  <c r="H17" i="65"/>
  <c r="H18" i="65"/>
  <c r="H19" i="65"/>
  <c r="H20" i="65"/>
  <c r="H21" i="65"/>
  <c r="H22" i="65"/>
  <c r="H23" i="65"/>
  <c r="H24" i="65"/>
  <c r="H25" i="65"/>
  <c r="H26" i="65"/>
  <c r="H27" i="65"/>
  <c r="H28" i="65"/>
  <c r="H29" i="65"/>
  <c r="H30" i="65"/>
  <c r="H7" i="65"/>
  <c r="H31" i="65" l="1"/>
  <c r="I31" i="65"/>
  <c r="JI30" i="5" l="1"/>
  <c r="JI31" i="5"/>
  <c r="JI32" i="5"/>
  <c r="JH30" i="5"/>
  <c r="JH31" i="5"/>
  <c r="JH32" i="5"/>
  <c r="JG30" i="5"/>
  <c r="JC30" i="5" s="1"/>
  <c r="JG31" i="5"/>
  <c r="JC31" i="5" s="1"/>
  <c r="JG32" i="5"/>
  <c r="JC32" i="5" s="1"/>
  <c r="IE31" i="5"/>
  <c r="IE32" i="5"/>
  <c r="ID31" i="5"/>
  <c r="ID32" i="5"/>
  <c r="IC31" i="5"/>
  <c r="HY31" i="5" s="1"/>
  <c r="IC32" i="5"/>
  <c r="HY32" i="5" s="1"/>
  <c r="HA31" i="5"/>
  <c r="HA32" i="5"/>
  <c r="GZ31" i="5"/>
  <c r="GZ32" i="5"/>
  <c r="GY31" i="5"/>
  <c r="GU31" i="5" s="1"/>
  <c r="GY32" i="5"/>
  <c r="GU32" i="5" s="1"/>
  <c r="FW31" i="5"/>
  <c r="FW32" i="5"/>
  <c r="FV31" i="5"/>
  <c r="FV32" i="5"/>
  <c r="FU31" i="5"/>
  <c r="FQ31" i="5" s="1"/>
  <c r="FU32" i="5"/>
  <c r="FQ32" i="5" s="1"/>
  <c r="ES31" i="5"/>
  <c r="ES32" i="5"/>
  <c r="ER31" i="5"/>
  <c r="ER32" i="5"/>
  <c r="EQ31" i="5"/>
  <c r="EM31" i="5" s="1"/>
  <c r="EQ32" i="5"/>
  <c r="EM32" i="5" s="1"/>
  <c r="DO30" i="5"/>
  <c r="DO31" i="5"/>
  <c r="DO32" i="5"/>
  <c r="DN30" i="5"/>
  <c r="DN31" i="5"/>
  <c r="DN32" i="5"/>
  <c r="DM30" i="5"/>
  <c r="DI30" i="5" s="1"/>
  <c r="DM31" i="5"/>
  <c r="DI31" i="5" s="1"/>
  <c r="DM32" i="5"/>
  <c r="DI32" i="5" s="1"/>
  <c r="CE32" i="5"/>
  <c r="CD32" i="5"/>
  <c r="CC32" i="5"/>
  <c r="BY32" i="5" s="1"/>
  <c r="BA31" i="5"/>
  <c r="BA32" i="5"/>
  <c r="AZ31" i="5"/>
  <c r="AZ32" i="5"/>
  <c r="AY31" i="5"/>
  <c r="AU31" i="5" s="1"/>
  <c r="AY32" i="5"/>
  <c r="AU32" i="5" s="1"/>
  <c r="T31" i="5"/>
  <c r="T32" i="5"/>
  <c r="S31" i="5"/>
  <c r="S32" i="5"/>
  <c r="R32" i="5"/>
  <c r="N32" i="5" s="1"/>
  <c r="BQ32" i="5" l="1"/>
  <c r="BT32" i="5"/>
  <c r="BS32" i="5"/>
  <c r="AE30" i="65"/>
  <c r="DE32" i="5"/>
  <c r="DH32" i="5"/>
  <c r="DG32" i="5"/>
  <c r="EI31" i="5"/>
  <c r="EL31" i="5"/>
  <c r="EK31" i="5"/>
  <c r="GI31" i="5"/>
  <c r="GL31" i="5"/>
  <c r="GK31" i="5"/>
  <c r="IQ31" i="5"/>
  <c r="IT31" i="5"/>
  <c r="IS31" i="5"/>
  <c r="BU32" i="5"/>
  <c r="BX32" i="5"/>
  <c r="BW32" i="5"/>
  <c r="DE31" i="5"/>
  <c r="DH31" i="5"/>
  <c r="DG31" i="5"/>
  <c r="FE32" i="5"/>
  <c r="FH32" i="5"/>
  <c r="FG32" i="5"/>
  <c r="GM32" i="5"/>
  <c r="GP32" i="5"/>
  <c r="GO32" i="5"/>
  <c r="HU32" i="5"/>
  <c r="HX32" i="5"/>
  <c r="HW32" i="5"/>
  <c r="IY32" i="5"/>
  <c r="JB32" i="5"/>
  <c r="JA32" i="5"/>
  <c r="CW32" i="5"/>
  <c r="CY32" i="5"/>
  <c r="CZ32" i="5"/>
  <c r="DA31" i="5"/>
  <c r="DD31" i="5"/>
  <c r="DC31" i="5"/>
  <c r="DE30" i="5"/>
  <c r="DG30" i="5"/>
  <c r="DH30" i="5"/>
  <c r="EE31" i="5"/>
  <c r="EH31" i="5"/>
  <c r="EG31" i="5"/>
  <c r="FE31" i="5"/>
  <c r="FH31" i="5"/>
  <c r="FG31" i="5"/>
  <c r="FM31" i="5"/>
  <c r="FP31" i="5"/>
  <c r="FO31" i="5"/>
  <c r="GM31" i="5"/>
  <c r="GP31" i="5"/>
  <c r="GO31" i="5"/>
  <c r="HM31" i="5"/>
  <c r="HP31" i="5"/>
  <c r="HO31" i="5"/>
  <c r="HU31" i="5"/>
  <c r="HW31" i="5"/>
  <c r="HX31" i="5"/>
  <c r="IU32" i="5"/>
  <c r="IX32" i="5"/>
  <c r="IW32" i="5"/>
  <c r="IY31" i="5"/>
  <c r="JB31" i="5"/>
  <c r="JA31" i="5"/>
  <c r="CW30" i="5"/>
  <c r="CZ30" i="5"/>
  <c r="CY30" i="5"/>
  <c r="EA31" i="5"/>
  <c r="ED31" i="5"/>
  <c r="EC31" i="5"/>
  <c r="FI31" i="5"/>
  <c r="FL31" i="5"/>
  <c r="FK31" i="5"/>
  <c r="GQ31" i="5"/>
  <c r="GT31" i="5"/>
  <c r="GS31" i="5"/>
  <c r="HQ31" i="5"/>
  <c r="HS31" i="5"/>
  <c r="HT31" i="5"/>
  <c r="IU30" i="5"/>
  <c r="IW30" i="5"/>
  <c r="IX30" i="5"/>
  <c r="DA32" i="5"/>
  <c r="DD32" i="5"/>
  <c r="DC32" i="5"/>
  <c r="EE32" i="5"/>
  <c r="EH32" i="5"/>
  <c r="EG32" i="5"/>
  <c r="FM32" i="5"/>
  <c r="FO32" i="5"/>
  <c r="FP32" i="5"/>
  <c r="HM32" i="5"/>
  <c r="HP32" i="5"/>
  <c r="HO32" i="5"/>
  <c r="IQ30" i="5"/>
  <c r="IT30" i="5"/>
  <c r="IS30" i="5"/>
  <c r="BM32" i="5"/>
  <c r="BO32" i="5"/>
  <c r="BP32" i="5"/>
  <c r="CW31" i="5"/>
  <c r="CZ31" i="5"/>
  <c r="CY31" i="5"/>
  <c r="DA30" i="5"/>
  <c r="DD30" i="5"/>
  <c r="DC30" i="5"/>
  <c r="EA32" i="5"/>
  <c r="EC32" i="5"/>
  <c r="ED32" i="5"/>
  <c r="EI32" i="5"/>
  <c r="EL32" i="5"/>
  <c r="EK32" i="5"/>
  <c r="FI32" i="5"/>
  <c r="FL32" i="5"/>
  <c r="FK32" i="5"/>
  <c r="GI32" i="5"/>
  <c r="GL32" i="5"/>
  <c r="GK32" i="5"/>
  <c r="GQ32" i="5"/>
  <c r="GS32" i="5"/>
  <c r="GT32" i="5"/>
  <c r="HQ32" i="5"/>
  <c r="HT32" i="5"/>
  <c r="HS32" i="5"/>
  <c r="IQ32" i="5"/>
  <c r="IT32" i="5"/>
  <c r="IS32" i="5"/>
  <c r="IU31" i="5"/>
  <c r="IW31" i="5"/>
  <c r="IX31" i="5"/>
  <c r="IY30" i="5"/>
  <c r="JB30" i="5"/>
  <c r="JA30" i="5"/>
  <c r="BE30" i="65"/>
  <c r="BW30" i="65"/>
  <c r="AP31" i="5"/>
  <c r="AO31" i="5"/>
  <c r="AM31" i="5"/>
  <c r="AI32" i="5"/>
  <c r="AK32" i="5"/>
  <c r="AL32" i="5"/>
  <c r="AS32" i="5"/>
  <c r="AQ32" i="5"/>
  <c r="AT32" i="5"/>
  <c r="AL31" i="5"/>
  <c r="AK31" i="5"/>
  <c r="AI31" i="5"/>
  <c r="AT31" i="5"/>
  <c r="AS31" i="5"/>
  <c r="AQ31" i="5"/>
  <c r="L30" i="65"/>
  <c r="AO32" i="5"/>
  <c r="AP32" i="5"/>
  <c r="AM32" i="5"/>
  <c r="D30" i="65"/>
  <c r="M32" i="5"/>
  <c r="L32" i="5"/>
  <c r="J32" i="5"/>
  <c r="BX29" i="65"/>
  <c r="H31" i="5"/>
  <c r="F31" i="5"/>
  <c r="I31" i="5"/>
  <c r="D32" i="5"/>
  <c r="E32" i="5"/>
  <c r="B32" i="5"/>
  <c r="L31" i="5"/>
  <c r="J31" i="5"/>
  <c r="M31" i="5"/>
  <c r="F32" i="5"/>
  <c r="H32" i="5"/>
  <c r="I32" i="5"/>
  <c r="C30" i="65"/>
  <c r="K30" i="65"/>
  <c r="M30" i="65"/>
  <c r="AC30" i="65"/>
  <c r="AD29" i="65"/>
  <c r="BD30" i="65"/>
  <c r="BF30" i="65"/>
  <c r="AC29" i="65"/>
  <c r="AL30" i="65"/>
  <c r="AN30" i="65"/>
  <c r="AU30" i="65"/>
  <c r="AW30" i="65"/>
  <c r="BN30" i="65"/>
  <c r="BX30" i="65"/>
  <c r="BV29" i="65"/>
  <c r="AD30" i="65"/>
  <c r="AE29" i="65"/>
  <c r="AM30" i="65"/>
  <c r="AV30" i="65"/>
  <c r="BM30" i="65"/>
  <c r="BO30" i="65"/>
  <c r="BV30" i="65"/>
  <c r="BW29" i="65"/>
  <c r="BL30" i="65" l="1"/>
  <c r="AK29" i="65"/>
  <c r="AK30" i="65"/>
  <c r="BC30" i="65"/>
  <c r="CD30" i="65"/>
  <c r="D1" i="5" l="1"/>
  <c r="AX32" i="5" s="1"/>
  <c r="JH8" i="5"/>
  <c r="JI8" i="5"/>
  <c r="JH9" i="5"/>
  <c r="JI9" i="5"/>
  <c r="JH10" i="5"/>
  <c r="JI10" i="5"/>
  <c r="JH11" i="5"/>
  <c r="JI11" i="5"/>
  <c r="JH12" i="5"/>
  <c r="JI12" i="5"/>
  <c r="JH13" i="5"/>
  <c r="JI13" i="5"/>
  <c r="JH14" i="5"/>
  <c r="JI14" i="5"/>
  <c r="JH15" i="5"/>
  <c r="JI15" i="5"/>
  <c r="JH16" i="5"/>
  <c r="JI16" i="5"/>
  <c r="JH17" i="5"/>
  <c r="JI17" i="5"/>
  <c r="JH18" i="5"/>
  <c r="JI18" i="5"/>
  <c r="JH19" i="5"/>
  <c r="JI19" i="5"/>
  <c r="JH20" i="5"/>
  <c r="JI20" i="5"/>
  <c r="JH21" i="5"/>
  <c r="JI21" i="5"/>
  <c r="JH22" i="5"/>
  <c r="JI22" i="5"/>
  <c r="JH23" i="5"/>
  <c r="JI23" i="5"/>
  <c r="JH24" i="5"/>
  <c r="JI24" i="5"/>
  <c r="JH25" i="5"/>
  <c r="JI25" i="5"/>
  <c r="JH26" i="5"/>
  <c r="JI26" i="5"/>
  <c r="JH27" i="5"/>
  <c r="JI27" i="5"/>
  <c r="JH28" i="5"/>
  <c r="JI28" i="5"/>
  <c r="JH29" i="5"/>
  <c r="JI29" i="5"/>
  <c r="JG9" i="5"/>
  <c r="JC9" i="5" s="1"/>
  <c r="JG10" i="5"/>
  <c r="JC10" i="5" s="1"/>
  <c r="JG11" i="5"/>
  <c r="JC11" i="5" s="1"/>
  <c r="JG12" i="5"/>
  <c r="JC12" i="5" s="1"/>
  <c r="JG13" i="5"/>
  <c r="JC13" i="5" s="1"/>
  <c r="JG14" i="5"/>
  <c r="JC14" i="5" s="1"/>
  <c r="JG15" i="5"/>
  <c r="JC15" i="5" s="1"/>
  <c r="JG16" i="5"/>
  <c r="JC16" i="5" s="1"/>
  <c r="JG17" i="5"/>
  <c r="JC17" i="5" s="1"/>
  <c r="JG18" i="5"/>
  <c r="JC18" i="5" s="1"/>
  <c r="JG19" i="5"/>
  <c r="JC19" i="5" s="1"/>
  <c r="JG20" i="5"/>
  <c r="JC20" i="5" s="1"/>
  <c r="JG21" i="5"/>
  <c r="JC21" i="5" s="1"/>
  <c r="JG22" i="5"/>
  <c r="JC22" i="5" s="1"/>
  <c r="JG23" i="5"/>
  <c r="JC23" i="5" s="1"/>
  <c r="JG24" i="5"/>
  <c r="JC24" i="5" s="1"/>
  <c r="JG25" i="5"/>
  <c r="JC25" i="5" s="1"/>
  <c r="JG26" i="5"/>
  <c r="JC26" i="5" s="1"/>
  <c r="JG27" i="5"/>
  <c r="JC27" i="5" s="1"/>
  <c r="JG28" i="5"/>
  <c r="JC28" i="5" s="1"/>
  <c r="JG29" i="5"/>
  <c r="JC29" i="5" s="1"/>
  <c r="JG8" i="5"/>
  <c r="JC8" i="5" s="1"/>
  <c r="ID8" i="5"/>
  <c r="HQ8" i="5" s="1"/>
  <c r="IE8" i="5"/>
  <c r="HU8" i="5" s="1"/>
  <c r="ID9" i="5"/>
  <c r="HQ9" i="5" s="1"/>
  <c r="IE9" i="5"/>
  <c r="HU9" i="5" s="1"/>
  <c r="ID10" i="5"/>
  <c r="HQ10" i="5" s="1"/>
  <c r="IE10" i="5"/>
  <c r="HU10" i="5" s="1"/>
  <c r="ID11" i="5"/>
  <c r="HQ11" i="5" s="1"/>
  <c r="IE11" i="5"/>
  <c r="HU11" i="5" s="1"/>
  <c r="ID12" i="5"/>
  <c r="HQ12" i="5" s="1"/>
  <c r="IE12" i="5"/>
  <c r="HU12" i="5" s="1"/>
  <c r="ID13" i="5"/>
  <c r="HQ13" i="5" s="1"/>
  <c r="IE13" i="5"/>
  <c r="HU13" i="5" s="1"/>
  <c r="ID14" i="5"/>
  <c r="HQ14" i="5" s="1"/>
  <c r="IE14" i="5"/>
  <c r="HU14" i="5" s="1"/>
  <c r="ID15" i="5"/>
  <c r="HQ15" i="5" s="1"/>
  <c r="IE15" i="5"/>
  <c r="HU15" i="5" s="1"/>
  <c r="ID16" i="5"/>
  <c r="IE16" i="5"/>
  <c r="ID17" i="5"/>
  <c r="IE17" i="5"/>
  <c r="ID18" i="5"/>
  <c r="IE18" i="5"/>
  <c r="ID19" i="5"/>
  <c r="IE19" i="5"/>
  <c r="ID20" i="5"/>
  <c r="IE20" i="5"/>
  <c r="ID21" i="5"/>
  <c r="IE21" i="5"/>
  <c r="ID22" i="5"/>
  <c r="IE22" i="5"/>
  <c r="ID23" i="5"/>
  <c r="IE23" i="5"/>
  <c r="ID24" i="5"/>
  <c r="IE24" i="5"/>
  <c r="ID25" i="5"/>
  <c r="IE25" i="5"/>
  <c r="ID26" i="5"/>
  <c r="IE26" i="5"/>
  <c r="ID27" i="5"/>
  <c r="IE27" i="5"/>
  <c r="ID28" i="5"/>
  <c r="IE28" i="5"/>
  <c r="ID29" i="5"/>
  <c r="IE29" i="5"/>
  <c r="ID30" i="5"/>
  <c r="IE30" i="5"/>
  <c r="IC9" i="5"/>
  <c r="IC10" i="5"/>
  <c r="IC11" i="5"/>
  <c r="IC12" i="5"/>
  <c r="IC13" i="5"/>
  <c r="IC14" i="5"/>
  <c r="IC15" i="5"/>
  <c r="IC16" i="5"/>
  <c r="HY16" i="5" s="1"/>
  <c r="IC17" i="5"/>
  <c r="HY17" i="5" s="1"/>
  <c r="IC18" i="5"/>
  <c r="HY18" i="5" s="1"/>
  <c r="IC19" i="5"/>
  <c r="HY19" i="5" s="1"/>
  <c r="IC20" i="5"/>
  <c r="HY20" i="5" s="1"/>
  <c r="IC21" i="5"/>
  <c r="HY21" i="5" s="1"/>
  <c r="IC22" i="5"/>
  <c r="HY22" i="5" s="1"/>
  <c r="IC23" i="5"/>
  <c r="HY23" i="5" s="1"/>
  <c r="IC24" i="5"/>
  <c r="HY24" i="5" s="1"/>
  <c r="IC25" i="5"/>
  <c r="HY25" i="5" s="1"/>
  <c r="IC26" i="5"/>
  <c r="HY26" i="5" s="1"/>
  <c r="IC27" i="5"/>
  <c r="HY27" i="5" s="1"/>
  <c r="IC28" i="5"/>
  <c r="HY28" i="5" s="1"/>
  <c r="IC29" i="5"/>
  <c r="HY29" i="5" s="1"/>
  <c r="IC30" i="5"/>
  <c r="HY30" i="5" s="1"/>
  <c r="IC8" i="5"/>
  <c r="GZ8" i="5"/>
  <c r="HA8" i="5"/>
  <c r="GZ9" i="5"/>
  <c r="HA9" i="5"/>
  <c r="GZ10" i="5"/>
  <c r="HA10" i="5"/>
  <c r="GZ11" i="5"/>
  <c r="HA11" i="5"/>
  <c r="GZ12" i="5"/>
  <c r="HA12" i="5"/>
  <c r="GZ13" i="5"/>
  <c r="HA13" i="5"/>
  <c r="GZ14" i="5"/>
  <c r="HA14" i="5"/>
  <c r="GZ15" i="5"/>
  <c r="HA15" i="5"/>
  <c r="GZ16" i="5"/>
  <c r="HA16" i="5"/>
  <c r="GZ17" i="5"/>
  <c r="HA17" i="5"/>
  <c r="GZ18" i="5"/>
  <c r="HA18" i="5"/>
  <c r="GZ19" i="5"/>
  <c r="HA19" i="5"/>
  <c r="GZ20" i="5"/>
  <c r="HA20" i="5"/>
  <c r="GZ21" i="5"/>
  <c r="HA21" i="5"/>
  <c r="GZ22" i="5"/>
  <c r="HA22" i="5"/>
  <c r="GZ23" i="5"/>
  <c r="HA23" i="5"/>
  <c r="GZ24" i="5"/>
  <c r="HA24" i="5"/>
  <c r="GZ25" i="5"/>
  <c r="HA25" i="5"/>
  <c r="GZ26" i="5"/>
  <c r="HA26" i="5"/>
  <c r="GZ27" i="5"/>
  <c r="HA27" i="5"/>
  <c r="GZ28" i="5"/>
  <c r="HA28" i="5"/>
  <c r="GZ29" i="5"/>
  <c r="HA29" i="5"/>
  <c r="GZ30" i="5"/>
  <c r="HA30" i="5"/>
  <c r="GY9" i="5"/>
  <c r="GU9" i="5" s="1"/>
  <c r="GY10" i="5"/>
  <c r="GU10" i="5" s="1"/>
  <c r="GY11" i="5"/>
  <c r="GU11" i="5" s="1"/>
  <c r="GY12" i="5"/>
  <c r="GU12" i="5" s="1"/>
  <c r="GY13" i="5"/>
  <c r="GU13" i="5" s="1"/>
  <c r="GY14" i="5"/>
  <c r="GU14" i="5" s="1"/>
  <c r="GY15" i="5"/>
  <c r="GU15" i="5" s="1"/>
  <c r="GY16" i="5"/>
  <c r="GU16" i="5" s="1"/>
  <c r="GY17" i="5"/>
  <c r="GU17" i="5" s="1"/>
  <c r="GY18" i="5"/>
  <c r="GU18" i="5" s="1"/>
  <c r="GY19" i="5"/>
  <c r="GU19" i="5" s="1"/>
  <c r="GY20" i="5"/>
  <c r="GU20" i="5" s="1"/>
  <c r="GY21" i="5"/>
  <c r="GU21" i="5" s="1"/>
  <c r="GY22" i="5"/>
  <c r="GU22" i="5" s="1"/>
  <c r="GY23" i="5"/>
  <c r="GU23" i="5" s="1"/>
  <c r="GY24" i="5"/>
  <c r="GU24" i="5" s="1"/>
  <c r="GY25" i="5"/>
  <c r="GU25" i="5" s="1"/>
  <c r="GY26" i="5"/>
  <c r="GU26" i="5" s="1"/>
  <c r="GY27" i="5"/>
  <c r="GU27" i="5" s="1"/>
  <c r="GY28" i="5"/>
  <c r="GU28" i="5" s="1"/>
  <c r="GY29" i="5"/>
  <c r="GU29" i="5" s="1"/>
  <c r="GY30" i="5"/>
  <c r="GU30" i="5" s="1"/>
  <c r="GY8" i="5"/>
  <c r="GU8" i="5" s="1"/>
  <c r="FV8" i="5"/>
  <c r="FW8" i="5"/>
  <c r="FV9" i="5"/>
  <c r="FW9" i="5"/>
  <c r="FV10" i="5"/>
  <c r="FW10" i="5"/>
  <c r="FV11" i="5"/>
  <c r="FW11" i="5"/>
  <c r="FV12" i="5"/>
  <c r="FW12" i="5"/>
  <c r="FV13" i="5"/>
  <c r="FW13" i="5"/>
  <c r="FV14" i="5"/>
  <c r="FW14" i="5"/>
  <c r="FV15" i="5"/>
  <c r="FW15" i="5"/>
  <c r="FV16" i="5"/>
  <c r="FW16" i="5"/>
  <c r="FV17" i="5"/>
  <c r="FW17" i="5"/>
  <c r="FV18" i="5"/>
  <c r="FW18" i="5"/>
  <c r="FV19" i="5"/>
  <c r="FW19" i="5"/>
  <c r="FV20" i="5"/>
  <c r="FW20" i="5"/>
  <c r="FV21" i="5"/>
  <c r="FW21" i="5"/>
  <c r="FV22" i="5"/>
  <c r="FW22" i="5"/>
  <c r="FV23" i="5"/>
  <c r="FW23" i="5"/>
  <c r="FV24" i="5"/>
  <c r="FW24" i="5"/>
  <c r="FV25" i="5"/>
  <c r="FW25" i="5"/>
  <c r="FV26" i="5"/>
  <c r="FW26" i="5"/>
  <c r="FV27" i="5"/>
  <c r="FW27" i="5"/>
  <c r="FV28" i="5"/>
  <c r="FW28" i="5"/>
  <c r="FV29" i="5"/>
  <c r="FW29" i="5"/>
  <c r="FV30" i="5"/>
  <c r="FW30" i="5"/>
  <c r="FU9" i="5"/>
  <c r="FQ9" i="5" s="1"/>
  <c r="FU10" i="5"/>
  <c r="FQ10" i="5" s="1"/>
  <c r="FU11" i="5"/>
  <c r="FQ11" i="5" s="1"/>
  <c r="FU12" i="5"/>
  <c r="FQ12" i="5" s="1"/>
  <c r="FU13" i="5"/>
  <c r="FQ13" i="5" s="1"/>
  <c r="FU14" i="5"/>
  <c r="FQ14" i="5" s="1"/>
  <c r="FU15" i="5"/>
  <c r="FQ15" i="5" s="1"/>
  <c r="FU16" i="5"/>
  <c r="FQ16" i="5" s="1"/>
  <c r="FU17" i="5"/>
  <c r="FQ17" i="5" s="1"/>
  <c r="FU18" i="5"/>
  <c r="FQ18" i="5" s="1"/>
  <c r="FU19" i="5"/>
  <c r="FQ19" i="5" s="1"/>
  <c r="FU20" i="5"/>
  <c r="FQ20" i="5" s="1"/>
  <c r="FU21" i="5"/>
  <c r="FQ21" i="5" s="1"/>
  <c r="FU22" i="5"/>
  <c r="FQ22" i="5" s="1"/>
  <c r="FU23" i="5"/>
  <c r="FQ23" i="5" s="1"/>
  <c r="FU24" i="5"/>
  <c r="FQ24" i="5" s="1"/>
  <c r="FU25" i="5"/>
  <c r="FQ25" i="5" s="1"/>
  <c r="FU26" i="5"/>
  <c r="FQ26" i="5" s="1"/>
  <c r="FU27" i="5"/>
  <c r="FQ27" i="5" s="1"/>
  <c r="FU28" i="5"/>
  <c r="FQ28" i="5" s="1"/>
  <c r="FU29" i="5"/>
  <c r="FQ29" i="5" s="1"/>
  <c r="FU30" i="5"/>
  <c r="FQ30" i="5" s="1"/>
  <c r="FU8" i="5"/>
  <c r="FQ8" i="5" s="1"/>
  <c r="ER8" i="5"/>
  <c r="ES8" i="5"/>
  <c r="ER9" i="5"/>
  <c r="ES9" i="5"/>
  <c r="ER10" i="5"/>
  <c r="ES10" i="5"/>
  <c r="ER11" i="5"/>
  <c r="ES11" i="5"/>
  <c r="ER12" i="5"/>
  <c r="ES12" i="5"/>
  <c r="ER13" i="5"/>
  <c r="ES13" i="5"/>
  <c r="ER14" i="5"/>
  <c r="ES14" i="5"/>
  <c r="ER15" i="5"/>
  <c r="ES15" i="5"/>
  <c r="ER16" i="5"/>
  <c r="ES16" i="5"/>
  <c r="ER17" i="5"/>
  <c r="ES17" i="5"/>
  <c r="ER18" i="5"/>
  <c r="ES18" i="5"/>
  <c r="ER19" i="5"/>
  <c r="ES19" i="5"/>
  <c r="ER20" i="5"/>
  <c r="ES20" i="5"/>
  <c r="ER21" i="5"/>
  <c r="ES21" i="5"/>
  <c r="ER22" i="5"/>
  <c r="ES22" i="5"/>
  <c r="ER23" i="5"/>
  <c r="ES23" i="5"/>
  <c r="ER24" i="5"/>
  <c r="ES24" i="5"/>
  <c r="ER25" i="5"/>
  <c r="ES25" i="5"/>
  <c r="ER26" i="5"/>
  <c r="ES26" i="5"/>
  <c r="ER27" i="5"/>
  <c r="ES27" i="5"/>
  <c r="ER28" i="5"/>
  <c r="ES28" i="5"/>
  <c r="ER29" i="5"/>
  <c r="ES29" i="5"/>
  <c r="ER30" i="5"/>
  <c r="ES30" i="5"/>
  <c r="EQ9" i="5"/>
  <c r="EM9" i="5" s="1"/>
  <c r="EQ10" i="5"/>
  <c r="EM10" i="5" s="1"/>
  <c r="EQ11" i="5"/>
  <c r="EM11" i="5" s="1"/>
  <c r="EQ12" i="5"/>
  <c r="EM12" i="5" s="1"/>
  <c r="EQ13" i="5"/>
  <c r="EM13" i="5" s="1"/>
  <c r="EQ14" i="5"/>
  <c r="EM14" i="5" s="1"/>
  <c r="EQ15" i="5"/>
  <c r="EM15" i="5" s="1"/>
  <c r="EQ16" i="5"/>
  <c r="EM16" i="5" s="1"/>
  <c r="EQ17" i="5"/>
  <c r="EM17" i="5" s="1"/>
  <c r="EQ18" i="5"/>
  <c r="EM18" i="5" s="1"/>
  <c r="EQ19" i="5"/>
  <c r="EM19" i="5" s="1"/>
  <c r="EQ20" i="5"/>
  <c r="EM20" i="5" s="1"/>
  <c r="EQ21" i="5"/>
  <c r="EM21" i="5" s="1"/>
  <c r="EQ22" i="5"/>
  <c r="EM22" i="5" s="1"/>
  <c r="EQ23" i="5"/>
  <c r="EM23" i="5" s="1"/>
  <c r="EQ24" i="5"/>
  <c r="EM24" i="5" s="1"/>
  <c r="EQ25" i="5"/>
  <c r="EM25" i="5" s="1"/>
  <c r="EQ26" i="5"/>
  <c r="EM26" i="5" s="1"/>
  <c r="EQ27" i="5"/>
  <c r="EM27" i="5" s="1"/>
  <c r="EQ28" i="5"/>
  <c r="EM28" i="5" s="1"/>
  <c r="EQ29" i="5"/>
  <c r="EM29" i="5" s="1"/>
  <c r="EQ30" i="5"/>
  <c r="EM30" i="5" s="1"/>
  <c r="EQ8" i="5"/>
  <c r="EM8" i="5" s="1"/>
  <c r="DN8" i="5"/>
  <c r="DO8" i="5"/>
  <c r="DN9" i="5"/>
  <c r="DO9" i="5"/>
  <c r="DN10" i="5"/>
  <c r="DO10" i="5"/>
  <c r="DN11" i="5"/>
  <c r="DO11" i="5"/>
  <c r="DN12" i="5"/>
  <c r="DO12" i="5"/>
  <c r="DN13" i="5"/>
  <c r="DO13" i="5"/>
  <c r="DN14" i="5"/>
  <c r="DO14" i="5"/>
  <c r="DN15" i="5"/>
  <c r="DO15" i="5"/>
  <c r="DN16" i="5"/>
  <c r="DO16" i="5"/>
  <c r="DN17" i="5"/>
  <c r="DO17" i="5"/>
  <c r="DN18" i="5"/>
  <c r="DO18" i="5"/>
  <c r="DN19" i="5"/>
  <c r="DO19" i="5"/>
  <c r="DN20" i="5"/>
  <c r="DO20" i="5"/>
  <c r="DN21" i="5"/>
  <c r="DO21" i="5"/>
  <c r="DN22" i="5"/>
  <c r="DO22" i="5"/>
  <c r="DN23" i="5"/>
  <c r="DO23" i="5"/>
  <c r="DN24" i="5"/>
  <c r="DO24" i="5"/>
  <c r="DN25" i="5"/>
  <c r="DO25" i="5"/>
  <c r="DN26" i="5"/>
  <c r="DO26" i="5"/>
  <c r="DN27" i="5"/>
  <c r="DO27" i="5"/>
  <c r="DN28" i="5"/>
  <c r="DO28" i="5"/>
  <c r="DN29" i="5"/>
  <c r="DO29" i="5"/>
  <c r="DM9" i="5"/>
  <c r="DI9" i="5" s="1"/>
  <c r="DM10" i="5"/>
  <c r="DI10" i="5" s="1"/>
  <c r="DM11" i="5"/>
  <c r="DI11" i="5" s="1"/>
  <c r="DM12" i="5"/>
  <c r="DI12" i="5" s="1"/>
  <c r="DM13" i="5"/>
  <c r="DI13" i="5" s="1"/>
  <c r="DM14" i="5"/>
  <c r="DI14" i="5" s="1"/>
  <c r="DM15" i="5"/>
  <c r="DI15" i="5" s="1"/>
  <c r="DM16" i="5"/>
  <c r="DI16" i="5" s="1"/>
  <c r="DM17" i="5"/>
  <c r="DI17" i="5" s="1"/>
  <c r="DM18" i="5"/>
  <c r="DI18" i="5" s="1"/>
  <c r="DM19" i="5"/>
  <c r="DI19" i="5" s="1"/>
  <c r="DM20" i="5"/>
  <c r="DI20" i="5" s="1"/>
  <c r="DM21" i="5"/>
  <c r="DI21" i="5" s="1"/>
  <c r="DM22" i="5"/>
  <c r="DI22" i="5" s="1"/>
  <c r="DM23" i="5"/>
  <c r="DI23" i="5" s="1"/>
  <c r="DM24" i="5"/>
  <c r="DI24" i="5" s="1"/>
  <c r="DM25" i="5"/>
  <c r="DI25" i="5" s="1"/>
  <c r="DM26" i="5"/>
  <c r="DI26" i="5" s="1"/>
  <c r="DM27" i="5"/>
  <c r="DI27" i="5" s="1"/>
  <c r="DM28" i="5"/>
  <c r="DI28" i="5" s="1"/>
  <c r="DM29" i="5"/>
  <c r="DI29" i="5" s="1"/>
  <c r="DM8" i="5"/>
  <c r="DI8" i="5" s="1"/>
  <c r="CD8" i="5"/>
  <c r="CE8" i="5"/>
  <c r="CD9" i="5"/>
  <c r="CE9" i="5"/>
  <c r="CD10" i="5"/>
  <c r="CE10" i="5"/>
  <c r="CD11" i="5"/>
  <c r="CE11" i="5"/>
  <c r="CD12" i="5"/>
  <c r="CE12" i="5"/>
  <c r="CD13" i="5"/>
  <c r="CE13" i="5"/>
  <c r="CD14" i="5"/>
  <c r="CE14" i="5"/>
  <c r="CD15" i="5"/>
  <c r="CE15" i="5"/>
  <c r="CD16" i="5"/>
  <c r="CE16" i="5"/>
  <c r="CD17" i="5"/>
  <c r="CE17" i="5"/>
  <c r="CD18" i="5"/>
  <c r="CE18" i="5"/>
  <c r="CD19" i="5"/>
  <c r="CE19" i="5"/>
  <c r="CD20" i="5"/>
  <c r="CE20" i="5"/>
  <c r="CD21" i="5"/>
  <c r="CE21" i="5"/>
  <c r="CD22" i="5"/>
  <c r="CE22" i="5"/>
  <c r="CD23" i="5"/>
  <c r="CE23" i="5"/>
  <c r="CD24" i="5"/>
  <c r="CE24" i="5"/>
  <c r="CD25" i="5"/>
  <c r="CE25" i="5"/>
  <c r="CD26" i="5"/>
  <c r="CE26" i="5"/>
  <c r="CD27" i="5"/>
  <c r="CE27" i="5"/>
  <c r="CD28" i="5"/>
  <c r="CE28" i="5"/>
  <c r="CD29" i="5"/>
  <c r="CE29" i="5"/>
  <c r="CD30" i="5"/>
  <c r="CE30" i="5"/>
  <c r="CD31" i="5"/>
  <c r="CE31" i="5"/>
  <c r="CC9" i="5"/>
  <c r="BY9" i="5" s="1"/>
  <c r="CC10" i="5"/>
  <c r="BY10" i="5" s="1"/>
  <c r="CC11" i="5"/>
  <c r="BY11" i="5" s="1"/>
  <c r="CC12" i="5"/>
  <c r="BY12" i="5" s="1"/>
  <c r="CC13" i="5"/>
  <c r="BY13" i="5" s="1"/>
  <c r="CC14" i="5"/>
  <c r="BY14" i="5" s="1"/>
  <c r="CC15" i="5"/>
  <c r="BY15" i="5" s="1"/>
  <c r="CC16" i="5"/>
  <c r="BY16" i="5" s="1"/>
  <c r="CC17" i="5"/>
  <c r="BY17" i="5" s="1"/>
  <c r="CC18" i="5"/>
  <c r="BY18" i="5" s="1"/>
  <c r="CC19" i="5"/>
  <c r="BY19" i="5" s="1"/>
  <c r="CC20" i="5"/>
  <c r="BY20" i="5" s="1"/>
  <c r="CC21" i="5"/>
  <c r="BY21" i="5" s="1"/>
  <c r="CC22" i="5"/>
  <c r="BY22" i="5" s="1"/>
  <c r="CC23" i="5"/>
  <c r="BY23" i="5" s="1"/>
  <c r="CC24" i="5"/>
  <c r="BY24" i="5" s="1"/>
  <c r="CC25" i="5"/>
  <c r="BY25" i="5" s="1"/>
  <c r="CC26" i="5"/>
  <c r="BY26" i="5" s="1"/>
  <c r="CC27" i="5"/>
  <c r="BY27" i="5" s="1"/>
  <c r="CC28" i="5"/>
  <c r="BY28" i="5" s="1"/>
  <c r="CC29" i="5"/>
  <c r="BY29" i="5" s="1"/>
  <c r="CC30" i="5"/>
  <c r="BY30" i="5" s="1"/>
  <c r="CC31" i="5"/>
  <c r="BY31" i="5" s="1"/>
  <c r="CC8" i="5"/>
  <c r="BY8" i="5" s="1"/>
  <c r="AZ8" i="5"/>
  <c r="BA8" i="5"/>
  <c r="AZ9" i="5"/>
  <c r="BA9" i="5"/>
  <c r="AZ10" i="5"/>
  <c r="BA10" i="5"/>
  <c r="AZ11" i="5"/>
  <c r="BA11" i="5"/>
  <c r="AZ12" i="5"/>
  <c r="BA12" i="5"/>
  <c r="AZ13" i="5"/>
  <c r="BA13" i="5"/>
  <c r="AZ14" i="5"/>
  <c r="BA14" i="5"/>
  <c r="AZ15" i="5"/>
  <c r="BA15" i="5"/>
  <c r="AZ16" i="5"/>
  <c r="BA16" i="5"/>
  <c r="AZ17" i="5"/>
  <c r="BA17" i="5"/>
  <c r="AZ18" i="5"/>
  <c r="BA18" i="5"/>
  <c r="AZ19" i="5"/>
  <c r="BA19" i="5"/>
  <c r="AZ20" i="5"/>
  <c r="BA20" i="5"/>
  <c r="AZ21" i="5"/>
  <c r="BA21" i="5"/>
  <c r="AZ22" i="5"/>
  <c r="BA22" i="5"/>
  <c r="AZ23" i="5"/>
  <c r="BA23" i="5"/>
  <c r="AZ24" i="5"/>
  <c r="BA24" i="5"/>
  <c r="AZ25" i="5"/>
  <c r="BA25" i="5"/>
  <c r="AZ26" i="5"/>
  <c r="BA26" i="5"/>
  <c r="AZ27" i="5"/>
  <c r="BA27" i="5"/>
  <c r="AZ28" i="5"/>
  <c r="BA28" i="5"/>
  <c r="AZ29" i="5"/>
  <c r="BA29" i="5"/>
  <c r="AZ30" i="5"/>
  <c r="BA30" i="5"/>
  <c r="AY9" i="5"/>
  <c r="AU9" i="5" s="1"/>
  <c r="AY10" i="5"/>
  <c r="AU10" i="5" s="1"/>
  <c r="AY11" i="5"/>
  <c r="AU11" i="5" s="1"/>
  <c r="AY12" i="5"/>
  <c r="AU12" i="5" s="1"/>
  <c r="AY13" i="5"/>
  <c r="AU13" i="5" s="1"/>
  <c r="AY14" i="5"/>
  <c r="AU14" i="5" s="1"/>
  <c r="AY15" i="5"/>
  <c r="AU15" i="5" s="1"/>
  <c r="AY16" i="5"/>
  <c r="AU16" i="5" s="1"/>
  <c r="AY17" i="5"/>
  <c r="AU17" i="5" s="1"/>
  <c r="AY18" i="5"/>
  <c r="AU18" i="5" s="1"/>
  <c r="AY19" i="5"/>
  <c r="AU19" i="5" s="1"/>
  <c r="AY20" i="5"/>
  <c r="AU20" i="5" s="1"/>
  <c r="AY21" i="5"/>
  <c r="AU21" i="5" s="1"/>
  <c r="AY22" i="5"/>
  <c r="AU22" i="5" s="1"/>
  <c r="AY23" i="5"/>
  <c r="AU23" i="5" s="1"/>
  <c r="AY24" i="5"/>
  <c r="AU24" i="5" s="1"/>
  <c r="AY25" i="5"/>
  <c r="AU25" i="5" s="1"/>
  <c r="AY26" i="5"/>
  <c r="AU26" i="5" s="1"/>
  <c r="AY27" i="5"/>
  <c r="AU27" i="5" s="1"/>
  <c r="AY28" i="5"/>
  <c r="AU28" i="5" s="1"/>
  <c r="AY29" i="5"/>
  <c r="AU29" i="5" s="1"/>
  <c r="AY30" i="5"/>
  <c r="AU30" i="5" s="1"/>
  <c r="AY8" i="5"/>
  <c r="AU8" i="5" s="1"/>
  <c r="S9" i="5"/>
  <c r="T9" i="5"/>
  <c r="S10" i="5"/>
  <c r="T10" i="5"/>
  <c r="S11" i="5"/>
  <c r="T11" i="5"/>
  <c r="S12" i="5"/>
  <c r="T12" i="5"/>
  <c r="S13" i="5"/>
  <c r="T13" i="5"/>
  <c r="S14" i="5"/>
  <c r="T14" i="5"/>
  <c r="S15" i="5"/>
  <c r="T15" i="5"/>
  <c r="S16" i="5"/>
  <c r="T16" i="5"/>
  <c r="S17" i="5"/>
  <c r="T17" i="5"/>
  <c r="S18" i="5"/>
  <c r="T18" i="5"/>
  <c r="S19" i="5"/>
  <c r="T19" i="5"/>
  <c r="S20" i="5"/>
  <c r="T20" i="5"/>
  <c r="S21" i="5"/>
  <c r="T21" i="5"/>
  <c r="S22" i="5"/>
  <c r="T22" i="5"/>
  <c r="S23" i="5"/>
  <c r="T23" i="5"/>
  <c r="S24" i="5"/>
  <c r="T24" i="5"/>
  <c r="S25" i="5"/>
  <c r="T25" i="5"/>
  <c r="S26" i="5"/>
  <c r="T26" i="5"/>
  <c r="S27" i="5"/>
  <c r="T27" i="5"/>
  <c r="S28" i="5"/>
  <c r="T28" i="5"/>
  <c r="S29" i="5"/>
  <c r="T29" i="5"/>
  <c r="S30" i="5"/>
  <c r="T30" i="5"/>
  <c r="T8" i="5"/>
  <c r="S8" i="5"/>
  <c r="R9" i="5"/>
  <c r="N9" i="5" s="1"/>
  <c r="R10" i="5"/>
  <c r="N10" i="5" s="1"/>
  <c r="R11" i="5"/>
  <c r="N11" i="5" s="1"/>
  <c r="R12" i="5"/>
  <c r="N12" i="5" s="1"/>
  <c r="R13" i="5"/>
  <c r="N13" i="5" s="1"/>
  <c r="R14" i="5"/>
  <c r="N14" i="5" s="1"/>
  <c r="R15" i="5"/>
  <c r="N15" i="5" s="1"/>
  <c r="R16" i="5"/>
  <c r="N16" i="5" s="1"/>
  <c r="R17" i="5"/>
  <c r="N17" i="5" s="1"/>
  <c r="R18" i="5"/>
  <c r="N18" i="5" s="1"/>
  <c r="R19" i="5"/>
  <c r="N19" i="5" s="1"/>
  <c r="R20" i="5"/>
  <c r="N20" i="5" s="1"/>
  <c r="R21" i="5"/>
  <c r="N21" i="5" s="1"/>
  <c r="R22" i="5"/>
  <c r="N22" i="5" s="1"/>
  <c r="R23" i="5"/>
  <c r="N23" i="5" s="1"/>
  <c r="R24" i="5"/>
  <c r="N24" i="5" s="1"/>
  <c r="R25" i="5"/>
  <c r="N25" i="5" s="1"/>
  <c r="R26" i="5"/>
  <c r="N26" i="5" s="1"/>
  <c r="R27" i="5"/>
  <c r="N27" i="5" s="1"/>
  <c r="R28" i="5"/>
  <c r="N28" i="5" s="1"/>
  <c r="R29" i="5"/>
  <c r="N29" i="5" s="1"/>
  <c r="R30" i="5"/>
  <c r="N30" i="5" s="1"/>
  <c r="R31" i="5"/>
  <c r="N31" i="5" s="1"/>
  <c r="R8" i="5"/>
  <c r="HY8" i="5" l="1"/>
  <c r="HM8" i="5"/>
  <c r="HY15" i="5"/>
  <c r="HM15" i="5"/>
  <c r="HY11" i="5"/>
  <c r="HM11" i="5"/>
  <c r="IA14" i="5"/>
  <c r="HR14" i="5"/>
  <c r="IA12" i="5"/>
  <c r="HR12" i="5"/>
  <c r="IA10" i="5"/>
  <c r="HR10" i="5"/>
  <c r="HR8" i="5"/>
  <c r="IA8" i="5"/>
  <c r="HR31" i="5"/>
  <c r="HR32" i="5"/>
  <c r="HY14" i="5"/>
  <c r="HM14" i="5"/>
  <c r="HY10" i="5"/>
  <c r="HM10" i="5"/>
  <c r="HV15" i="5"/>
  <c r="IB15" i="5"/>
  <c r="HV13" i="5"/>
  <c r="IB13" i="5"/>
  <c r="HV11" i="5"/>
  <c r="IB11" i="5"/>
  <c r="IB9" i="5"/>
  <c r="HV9" i="5"/>
  <c r="HY13" i="5"/>
  <c r="HM13" i="5"/>
  <c r="HY9" i="5"/>
  <c r="HM9" i="5"/>
  <c r="HR15" i="5"/>
  <c r="IA15" i="5"/>
  <c r="IA13" i="5"/>
  <c r="HR13" i="5"/>
  <c r="IA11" i="5"/>
  <c r="HR11" i="5"/>
  <c r="IA9" i="5"/>
  <c r="HR9" i="5"/>
  <c r="HY12" i="5"/>
  <c r="HM12" i="5"/>
  <c r="IB14" i="5"/>
  <c r="HV14" i="5"/>
  <c r="IB12" i="5"/>
  <c r="HV12" i="5"/>
  <c r="IB10" i="5"/>
  <c r="HV10" i="5"/>
  <c r="IB8" i="5"/>
  <c r="HV8" i="5"/>
  <c r="HV32" i="5"/>
  <c r="HV31" i="5"/>
  <c r="B8" i="5"/>
  <c r="C8" i="5" s="1"/>
  <c r="N8" i="5"/>
  <c r="BM30" i="5"/>
  <c r="BP30" i="5"/>
  <c r="BO30" i="5"/>
  <c r="BM22" i="5"/>
  <c r="BO22" i="5"/>
  <c r="BP22" i="5"/>
  <c r="BM14" i="5"/>
  <c r="BO14" i="5"/>
  <c r="BP14" i="5"/>
  <c r="BU30" i="5"/>
  <c r="BX30" i="5"/>
  <c r="BW30" i="5"/>
  <c r="BU26" i="5"/>
  <c r="BX26" i="5"/>
  <c r="BW26" i="5"/>
  <c r="BU22" i="5"/>
  <c r="BW22" i="5"/>
  <c r="BX22" i="5"/>
  <c r="BU18" i="5"/>
  <c r="BX18" i="5"/>
  <c r="BW18" i="5"/>
  <c r="BU14" i="5"/>
  <c r="BX14" i="5"/>
  <c r="BW14" i="5"/>
  <c r="BU10" i="5"/>
  <c r="BX10" i="5"/>
  <c r="BW10" i="5"/>
  <c r="CW28" i="5"/>
  <c r="CZ28" i="5"/>
  <c r="CY28" i="5"/>
  <c r="CW20" i="5"/>
  <c r="CZ20" i="5"/>
  <c r="CY20" i="5"/>
  <c r="CW12" i="5"/>
  <c r="CZ12" i="5"/>
  <c r="CY12" i="5"/>
  <c r="DE29" i="5"/>
  <c r="DG29" i="5"/>
  <c r="DH29" i="5"/>
  <c r="DE25" i="5"/>
  <c r="DG25" i="5"/>
  <c r="DH25" i="5"/>
  <c r="DE21" i="5"/>
  <c r="DH21" i="5"/>
  <c r="DG21" i="5"/>
  <c r="DE15" i="5"/>
  <c r="DH15" i="5"/>
  <c r="DG15" i="5"/>
  <c r="DE11" i="5"/>
  <c r="DH11" i="5"/>
  <c r="DG11" i="5"/>
  <c r="EC8" i="5"/>
  <c r="ED8" i="5"/>
  <c r="EA23" i="5"/>
  <c r="EC23" i="5"/>
  <c r="ED23" i="5"/>
  <c r="EA15" i="5"/>
  <c r="ED15" i="5"/>
  <c r="EC15" i="5"/>
  <c r="EE30" i="5"/>
  <c r="EH30" i="5"/>
  <c r="EG30" i="5"/>
  <c r="EE28" i="5"/>
  <c r="EH28" i="5"/>
  <c r="EG28" i="5"/>
  <c r="EE24" i="5"/>
  <c r="EH24" i="5"/>
  <c r="EG24" i="5"/>
  <c r="EE20" i="5"/>
  <c r="EH20" i="5"/>
  <c r="EG20" i="5"/>
  <c r="EE16" i="5"/>
  <c r="EH16" i="5"/>
  <c r="EG16" i="5"/>
  <c r="EE12" i="5"/>
  <c r="EH12" i="5"/>
  <c r="EG12" i="5"/>
  <c r="EE8" i="5"/>
  <c r="EG8" i="5"/>
  <c r="EH8" i="5"/>
  <c r="FE20" i="5"/>
  <c r="FH20" i="5"/>
  <c r="FG20" i="5"/>
  <c r="FE12" i="5"/>
  <c r="FH12" i="5"/>
  <c r="FG12" i="5"/>
  <c r="FM28" i="5"/>
  <c r="FO28" i="5"/>
  <c r="FP28" i="5"/>
  <c r="FM24" i="5"/>
  <c r="FP24" i="5"/>
  <c r="FO24" i="5"/>
  <c r="FM20" i="5"/>
  <c r="FO20" i="5"/>
  <c r="FP20" i="5"/>
  <c r="FM16" i="5"/>
  <c r="FO16" i="5"/>
  <c r="FP16" i="5"/>
  <c r="FM12" i="5"/>
  <c r="FP12" i="5"/>
  <c r="FO12" i="5"/>
  <c r="FM8" i="5"/>
  <c r="FP8" i="5"/>
  <c r="FO8" i="5"/>
  <c r="GI25" i="5"/>
  <c r="GL25" i="5"/>
  <c r="GK25" i="5"/>
  <c r="GI17" i="5"/>
  <c r="GL17" i="5"/>
  <c r="GK17" i="5"/>
  <c r="GI9" i="5"/>
  <c r="GL9" i="5"/>
  <c r="GK9" i="5"/>
  <c r="GM25" i="5"/>
  <c r="GO25" i="5"/>
  <c r="GP25" i="5"/>
  <c r="GM21" i="5"/>
  <c r="GP21" i="5"/>
  <c r="GO21" i="5"/>
  <c r="GM17" i="5"/>
  <c r="GP17" i="5"/>
  <c r="GO17" i="5"/>
  <c r="GM13" i="5"/>
  <c r="GO13" i="5"/>
  <c r="GP13" i="5"/>
  <c r="GM9" i="5"/>
  <c r="GP9" i="5"/>
  <c r="GO9" i="5"/>
  <c r="HM26" i="5"/>
  <c r="HP26" i="5"/>
  <c r="HO26" i="5"/>
  <c r="HM18" i="5"/>
  <c r="HO18" i="5"/>
  <c r="HP18" i="5"/>
  <c r="HU29" i="5"/>
  <c r="HX29" i="5"/>
  <c r="HW29" i="5"/>
  <c r="HU25" i="5"/>
  <c r="HX25" i="5"/>
  <c r="HW25" i="5"/>
  <c r="HU21" i="5"/>
  <c r="HX21" i="5"/>
  <c r="HW21" i="5"/>
  <c r="HU17" i="5"/>
  <c r="HX17" i="5"/>
  <c r="HW17" i="5"/>
  <c r="HX13" i="5"/>
  <c r="HW13" i="5"/>
  <c r="HX9" i="5"/>
  <c r="HW9" i="5"/>
  <c r="IQ26" i="5"/>
  <c r="IT26" i="5"/>
  <c r="IS26" i="5"/>
  <c r="IQ18" i="5"/>
  <c r="IT18" i="5"/>
  <c r="IS18" i="5"/>
  <c r="IQ10" i="5"/>
  <c r="IT10" i="5"/>
  <c r="IS10" i="5"/>
  <c r="IY26" i="5"/>
  <c r="JB26" i="5"/>
  <c r="JA26" i="5"/>
  <c r="IY22" i="5"/>
  <c r="JB22" i="5"/>
  <c r="JA22" i="5"/>
  <c r="IY18" i="5"/>
  <c r="JA18" i="5"/>
  <c r="JB18" i="5"/>
  <c r="IY16" i="5"/>
  <c r="JB16" i="5"/>
  <c r="JA16" i="5"/>
  <c r="IY12" i="5"/>
  <c r="JA12" i="5"/>
  <c r="JB12" i="5"/>
  <c r="IY10" i="5"/>
  <c r="JB10" i="5"/>
  <c r="JA10" i="5"/>
  <c r="IY8" i="5"/>
  <c r="JB8" i="5"/>
  <c r="JA8" i="5"/>
  <c r="BM25" i="5"/>
  <c r="BP25" i="5"/>
  <c r="BO25" i="5"/>
  <c r="BM17" i="5"/>
  <c r="BP17" i="5"/>
  <c r="BO17" i="5"/>
  <c r="BM9" i="5"/>
  <c r="BP9" i="5"/>
  <c r="BO9" i="5"/>
  <c r="BQ28" i="5"/>
  <c r="BT28" i="5"/>
  <c r="BS28" i="5"/>
  <c r="BQ24" i="5"/>
  <c r="BT24" i="5"/>
  <c r="BS24" i="5"/>
  <c r="BQ20" i="5"/>
  <c r="BT20" i="5"/>
  <c r="BS20" i="5"/>
  <c r="BQ16" i="5"/>
  <c r="BT16" i="5"/>
  <c r="BS16" i="5"/>
  <c r="BQ12" i="5"/>
  <c r="BT12" i="5"/>
  <c r="BS12" i="5"/>
  <c r="BQ10" i="5"/>
  <c r="BT10" i="5"/>
  <c r="BS10" i="5"/>
  <c r="CW23" i="5"/>
  <c r="CZ23" i="5"/>
  <c r="CY23" i="5"/>
  <c r="CW15" i="5"/>
  <c r="CZ15" i="5"/>
  <c r="CY15" i="5"/>
  <c r="DA29" i="5"/>
  <c r="DD29" i="5"/>
  <c r="DC29" i="5"/>
  <c r="DA25" i="5"/>
  <c r="DC25" i="5"/>
  <c r="DD25" i="5"/>
  <c r="DA19" i="5"/>
  <c r="DD19" i="5"/>
  <c r="DC19" i="5"/>
  <c r="DA15" i="5"/>
  <c r="DD15" i="5"/>
  <c r="DC15" i="5"/>
  <c r="DA13" i="5"/>
  <c r="DC13" i="5"/>
  <c r="DD13" i="5"/>
  <c r="DA9" i="5"/>
  <c r="DD9" i="5"/>
  <c r="DC9" i="5"/>
  <c r="EA26" i="5"/>
  <c r="ED26" i="5"/>
  <c r="EC26" i="5"/>
  <c r="EA18" i="5"/>
  <c r="ED18" i="5"/>
  <c r="EC18" i="5"/>
  <c r="EA10" i="5"/>
  <c r="ED10" i="5"/>
  <c r="EC10" i="5"/>
  <c r="EI27" i="5"/>
  <c r="EL27" i="5"/>
  <c r="EK27" i="5"/>
  <c r="EI23" i="5"/>
  <c r="EL23" i="5"/>
  <c r="EK23" i="5"/>
  <c r="EI19" i="5"/>
  <c r="EL19" i="5"/>
  <c r="EK19" i="5"/>
  <c r="EI15" i="5"/>
  <c r="EL15" i="5"/>
  <c r="EK15" i="5"/>
  <c r="EI11" i="5"/>
  <c r="EK11" i="5"/>
  <c r="EL11" i="5"/>
  <c r="FH8" i="5"/>
  <c r="FG8" i="5"/>
  <c r="FE23" i="5"/>
  <c r="FG23" i="5"/>
  <c r="FH23" i="5"/>
  <c r="FE15" i="5"/>
  <c r="FH15" i="5"/>
  <c r="FG15" i="5"/>
  <c r="FI30" i="5"/>
  <c r="FL30" i="5"/>
  <c r="FK30" i="5"/>
  <c r="FI26" i="5"/>
  <c r="FL26" i="5"/>
  <c r="FK26" i="5"/>
  <c r="FI22" i="5"/>
  <c r="FL22" i="5"/>
  <c r="FK22" i="5"/>
  <c r="FI18" i="5"/>
  <c r="FL18" i="5"/>
  <c r="FK18" i="5"/>
  <c r="FI14" i="5"/>
  <c r="FL14" i="5"/>
  <c r="FK14" i="5"/>
  <c r="FI10" i="5"/>
  <c r="FK10" i="5"/>
  <c r="FL10" i="5"/>
  <c r="GI28" i="5"/>
  <c r="GL28" i="5"/>
  <c r="GK28" i="5"/>
  <c r="GI20" i="5"/>
  <c r="GL20" i="5"/>
  <c r="GK20" i="5"/>
  <c r="GI12" i="5"/>
  <c r="GK12" i="5"/>
  <c r="GL12" i="5"/>
  <c r="GQ28" i="5"/>
  <c r="GS28" i="5"/>
  <c r="GT28" i="5"/>
  <c r="GQ24" i="5"/>
  <c r="GT24" i="5"/>
  <c r="GS24" i="5"/>
  <c r="GQ20" i="5"/>
  <c r="GT20" i="5"/>
  <c r="GS20" i="5"/>
  <c r="GQ18" i="5"/>
  <c r="GT18" i="5"/>
  <c r="GS18" i="5"/>
  <c r="GQ12" i="5"/>
  <c r="GS12" i="5"/>
  <c r="GT12" i="5"/>
  <c r="GQ10" i="5"/>
  <c r="GT10" i="5"/>
  <c r="GS10" i="5"/>
  <c r="HM29" i="5"/>
  <c r="HP29" i="5"/>
  <c r="HO29" i="5"/>
  <c r="HM21" i="5"/>
  <c r="HP21" i="5"/>
  <c r="HO21" i="5"/>
  <c r="HO13" i="5"/>
  <c r="HP13" i="5"/>
  <c r="HQ27" i="5"/>
  <c r="HT27" i="5"/>
  <c r="HS27" i="5"/>
  <c r="HQ23" i="5"/>
  <c r="HT23" i="5"/>
  <c r="HS23" i="5"/>
  <c r="HQ19" i="5"/>
  <c r="HT19" i="5"/>
  <c r="HS19" i="5"/>
  <c r="HT15" i="5"/>
  <c r="HS15" i="5"/>
  <c r="HT13" i="5"/>
  <c r="HS13" i="5"/>
  <c r="HS9" i="5"/>
  <c r="HT9" i="5"/>
  <c r="IQ25" i="5"/>
  <c r="IS25" i="5"/>
  <c r="IT25" i="5"/>
  <c r="IQ17" i="5"/>
  <c r="IT17" i="5"/>
  <c r="IS17" i="5"/>
  <c r="IQ9" i="5"/>
  <c r="IT9" i="5"/>
  <c r="IS9" i="5"/>
  <c r="IU28" i="5"/>
  <c r="IX28" i="5"/>
  <c r="IW28" i="5"/>
  <c r="IU24" i="5"/>
  <c r="IX24" i="5"/>
  <c r="IW24" i="5"/>
  <c r="IU20" i="5"/>
  <c r="IX20" i="5"/>
  <c r="IW20" i="5"/>
  <c r="IU18" i="5"/>
  <c r="IX18" i="5"/>
  <c r="IW18" i="5"/>
  <c r="IU16" i="5"/>
  <c r="IW16" i="5"/>
  <c r="IX16" i="5"/>
  <c r="IU14" i="5"/>
  <c r="IX14" i="5"/>
  <c r="IW14" i="5"/>
  <c r="IU12" i="5"/>
  <c r="IX12" i="5"/>
  <c r="IW12" i="5"/>
  <c r="IU10" i="5"/>
  <c r="IX10" i="5"/>
  <c r="IW10" i="5"/>
  <c r="FE8" i="5"/>
  <c r="BO8" i="5"/>
  <c r="BP8" i="5"/>
  <c r="BM28" i="5"/>
  <c r="BO28" i="5"/>
  <c r="BP28" i="5"/>
  <c r="BM24" i="5"/>
  <c r="BO24" i="5"/>
  <c r="BP24" i="5"/>
  <c r="BM20" i="5"/>
  <c r="BO20" i="5"/>
  <c r="BP20" i="5"/>
  <c r="BM16" i="5"/>
  <c r="BO16" i="5"/>
  <c r="BP16" i="5"/>
  <c r="BM12" i="5"/>
  <c r="BO12" i="5"/>
  <c r="BP12" i="5"/>
  <c r="BU31" i="5"/>
  <c r="BX31" i="5"/>
  <c r="BW31" i="5"/>
  <c r="BU29" i="5"/>
  <c r="BW29" i="5"/>
  <c r="BX29" i="5"/>
  <c r="BU27" i="5"/>
  <c r="BX27" i="5"/>
  <c r="BW27" i="5"/>
  <c r="BU25" i="5"/>
  <c r="BX25" i="5"/>
  <c r="BW25" i="5"/>
  <c r="BU23" i="5"/>
  <c r="BX23" i="5"/>
  <c r="BW23" i="5"/>
  <c r="BU21" i="5"/>
  <c r="BX21" i="5"/>
  <c r="BW21" i="5"/>
  <c r="BU19" i="5"/>
  <c r="BX19" i="5"/>
  <c r="BW19" i="5"/>
  <c r="BU17" i="5"/>
  <c r="BX17" i="5"/>
  <c r="BW17" i="5"/>
  <c r="BU15" i="5"/>
  <c r="BW15" i="5"/>
  <c r="BX15" i="5"/>
  <c r="BU13" i="5"/>
  <c r="BW13" i="5"/>
  <c r="BX13" i="5"/>
  <c r="BU11" i="5"/>
  <c r="BX11" i="5"/>
  <c r="BW11" i="5"/>
  <c r="BU9" i="5"/>
  <c r="BX9" i="5"/>
  <c r="BW9" i="5"/>
  <c r="CW8" i="5"/>
  <c r="CY8" i="5"/>
  <c r="CZ8" i="5"/>
  <c r="CW26" i="5"/>
  <c r="CZ26" i="5"/>
  <c r="CY26" i="5"/>
  <c r="CW22" i="5"/>
  <c r="CZ22" i="5"/>
  <c r="CY22" i="5"/>
  <c r="CW18" i="5"/>
  <c r="CZ18" i="5"/>
  <c r="CY18" i="5"/>
  <c r="CW14" i="5"/>
  <c r="CZ14" i="5"/>
  <c r="CY14" i="5"/>
  <c r="CW10" i="5"/>
  <c r="CZ10" i="5"/>
  <c r="CY10" i="5"/>
  <c r="DE28" i="5"/>
  <c r="DH28" i="5"/>
  <c r="DG28" i="5"/>
  <c r="DE26" i="5"/>
  <c r="DH26" i="5"/>
  <c r="DG26" i="5"/>
  <c r="DE24" i="5"/>
  <c r="DH24" i="5"/>
  <c r="DG24" i="5"/>
  <c r="DE22" i="5"/>
  <c r="DH22" i="5"/>
  <c r="DG22" i="5"/>
  <c r="DE20" i="5"/>
  <c r="DH20" i="5"/>
  <c r="DG20" i="5"/>
  <c r="DE18" i="5"/>
  <c r="DH18" i="5"/>
  <c r="DG18" i="5"/>
  <c r="DE16" i="5"/>
  <c r="DH16" i="5"/>
  <c r="DG16" i="5"/>
  <c r="DE14" i="5"/>
  <c r="DG14" i="5"/>
  <c r="DH14" i="5"/>
  <c r="DE12" i="5"/>
  <c r="DH12" i="5"/>
  <c r="DG12" i="5"/>
  <c r="DE10" i="5"/>
  <c r="DH10" i="5"/>
  <c r="DG10" i="5"/>
  <c r="DE8" i="5"/>
  <c r="DH8" i="5"/>
  <c r="DG8" i="5"/>
  <c r="EA29" i="5"/>
  <c r="ED29" i="5"/>
  <c r="EC29" i="5"/>
  <c r="EA25" i="5"/>
  <c r="ED25" i="5"/>
  <c r="EC25" i="5"/>
  <c r="EA21" i="5"/>
  <c r="ED21" i="5"/>
  <c r="EC21" i="5"/>
  <c r="EA17" i="5"/>
  <c r="ED17" i="5"/>
  <c r="EC17" i="5"/>
  <c r="EA13" i="5"/>
  <c r="ED13" i="5"/>
  <c r="EC13" i="5"/>
  <c r="EA9" i="5"/>
  <c r="ED9" i="5"/>
  <c r="EC9" i="5"/>
  <c r="EE29" i="5"/>
  <c r="EG29" i="5"/>
  <c r="EH29" i="5"/>
  <c r="EE27" i="5"/>
  <c r="EH27" i="5"/>
  <c r="EG27" i="5"/>
  <c r="EE25" i="5"/>
  <c r="EG25" i="5"/>
  <c r="EH25" i="5"/>
  <c r="EE23" i="5"/>
  <c r="EH23" i="5"/>
  <c r="EG23" i="5"/>
  <c r="EE21" i="5"/>
  <c r="EG21" i="5"/>
  <c r="EH21" i="5"/>
  <c r="EE19" i="5"/>
  <c r="EH19" i="5"/>
  <c r="EG19" i="5"/>
  <c r="EE17" i="5"/>
  <c r="EG17" i="5"/>
  <c r="EH17" i="5"/>
  <c r="EE15" i="5"/>
  <c r="EH15" i="5"/>
  <c r="EG15" i="5"/>
  <c r="EE13" i="5"/>
  <c r="EG13" i="5"/>
  <c r="EH13" i="5"/>
  <c r="EE11" i="5"/>
  <c r="EH11" i="5"/>
  <c r="EG11" i="5"/>
  <c r="EE9" i="5"/>
  <c r="EG9" i="5"/>
  <c r="EH9" i="5"/>
  <c r="FE30" i="5"/>
  <c r="FH30" i="5"/>
  <c r="FG30" i="5"/>
  <c r="FE26" i="5"/>
  <c r="FH26" i="5"/>
  <c r="FG26" i="5"/>
  <c r="FE22" i="5"/>
  <c r="FH22" i="5"/>
  <c r="FG22" i="5"/>
  <c r="FE18" i="5"/>
  <c r="FH18" i="5"/>
  <c r="FG18" i="5"/>
  <c r="FE14" i="5"/>
  <c r="FH14" i="5"/>
  <c r="FG14" i="5"/>
  <c r="FE10" i="5"/>
  <c r="FH10" i="5"/>
  <c r="FG10" i="5"/>
  <c r="FM29" i="5"/>
  <c r="FP29" i="5"/>
  <c r="FO29" i="5"/>
  <c r="FM27" i="5"/>
  <c r="FP27" i="5"/>
  <c r="FO27" i="5"/>
  <c r="FM25" i="5"/>
  <c r="FP25" i="5"/>
  <c r="FO25" i="5"/>
  <c r="FM23" i="5"/>
  <c r="FP23" i="5"/>
  <c r="FO23" i="5"/>
  <c r="FM21" i="5"/>
  <c r="FP21" i="5"/>
  <c r="FO21" i="5"/>
  <c r="FM19" i="5"/>
  <c r="FP19" i="5"/>
  <c r="FO19" i="5"/>
  <c r="FM17" i="5"/>
  <c r="FP17" i="5"/>
  <c r="FO17" i="5"/>
  <c r="FM15" i="5"/>
  <c r="FP15" i="5"/>
  <c r="FO15" i="5"/>
  <c r="FM13" i="5"/>
  <c r="FO13" i="5"/>
  <c r="FP13" i="5"/>
  <c r="FM11" i="5"/>
  <c r="FP11" i="5"/>
  <c r="FO11" i="5"/>
  <c r="FM9" i="5"/>
  <c r="FO9" i="5"/>
  <c r="FP9" i="5"/>
  <c r="GK8" i="5"/>
  <c r="GL8" i="5"/>
  <c r="GI27" i="5"/>
  <c r="GL27" i="5"/>
  <c r="GK27" i="5"/>
  <c r="GI23" i="5"/>
  <c r="GL23" i="5"/>
  <c r="GK23" i="5"/>
  <c r="GI19" i="5"/>
  <c r="GK19" i="5"/>
  <c r="GL19" i="5"/>
  <c r="GI15" i="5"/>
  <c r="GL15" i="5"/>
  <c r="GK15" i="5"/>
  <c r="GI11" i="5"/>
  <c r="GL11" i="5"/>
  <c r="GK11" i="5"/>
  <c r="GM30" i="5"/>
  <c r="GP30" i="5"/>
  <c r="GO30" i="5"/>
  <c r="GM28" i="5"/>
  <c r="GP28" i="5"/>
  <c r="GO28" i="5"/>
  <c r="GM26" i="5"/>
  <c r="GP26" i="5"/>
  <c r="GO26" i="5"/>
  <c r="GM24" i="5"/>
  <c r="GP24" i="5"/>
  <c r="GO24" i="5"/>
  <c r="GM22" i="5"/>
  <c r="GP22" i="5"/>
  <c r="GO22" i="5"/>
  <c r="GM20" i="5"/>
  <c r="GP20" i="5"/>
  <c r="GO20" i="5"/>
  <c r="GM18" i="5"/>
  <c r="GP18" i="5"/>
  <c r="GO18" i="5"/>
  <c r="GM16" i="5"/>
  <c r="GP16" i="5"/>
  <c r="GO16" i="5"/>
  <c r="GM14" i="5"/>
  <c r="GP14" i="5"/>
  <c r="GO14" i="5"/>
  <c r="GM12" i="5"/>
  <c r="GP12" i="5"/>
  <c r="GO12" i="5"/>
  <c r="GM10" i="5"/>
  <c r="GP10" i="5"/>
  <c r="GO10" i="5"/>
  <c r="GM8" i="5"/>
  <c r="GP8" i="5"/>
  <c r="GO8" i="5"/>
  <c r="HM28" i="5"/>
  <c r="HP28" i="5"/>
  <c r="HO28" i="5"/>
  <c r="HM24" i="5"/>
  <c r="HP24" i="5"/>
  <c r="HO24" i="5"/>
  <c r="HM20" i="5"/>
  <c r="HP20" i="5"/>
  <c r="HO20" i="5"/>
  <c r="HM16" i="5"/>
  <c r="HP16" i="5"/>
  <c r="HO16" i="5"/>
  <c r="HP12" i="5"/>
  <c r="HO12" i="5"/>
  <c r="HU30" i="5"/>
  <c r="HX30" i="5"/>
  <c r="HW30" i="5"/>
  <c r="HU28" i="5"/>
  <c r="HX28" i="5"/>
  <c r="HW28" i="5"/>
  <c r="HU26" i="5"/>
  <c r="HX26" i="5"/>
  <c r="HW26" i="5"/>
  <c r="HU24" i="5"/>
  <c r="HX24" i="5"/>
  <c r="HW24" i="5"/>
  <c r="HU22" i="5"/>
  <c r="HX22" i="5"/>
  <c r="HW22" i="5"/>
  <c r="HU20" i="5"/>
  <c r="HX20" i="5"/>
  <c r="HW20" i="5"/>
  <c r="HU18" i="5"/>
  <c r="HX18" i="5"/>
  <c r="HW18" i="5"/>
  <c r="HU16" i="5"/>
  <c r="HX16" i="5"/>
  <c r="HW16" i="5"/>
  <c r="HW14" i="5"/>
  <c r="HX14" i="5"/>
  <c r="HW12" i="5"/>
  <c r="HX12" i="5"/>
  <c r="HX10" i="5"/>
  <c r="HW10" i="5"/>
  <c r="HX8" i="5"/>
  <c r="HW8" i="5"/>
  <c r="IQ28" i="5"/>
  <c r="IT28" i="5"/>
  <c r="IS28" i="5"/>
  <c r="IQ24" i="5"/>
  <c r="IT24" i="5"/>
  <c r="IS24" i="5"/>
  <c r="IQ20" i="5"/>
  <c r="IS20" i="5"/>
  <c r="IT20" i="5"/>
  <c r="IQ16" i="5"/>
  <c r="IT16" i="5"/>
  <c r="IS16" i="5"/>
  <c r="IQ12" i="5"/>
  <c r="IT12" i="5"/>
  <c r="IS12" i="5"/>
  <c r="IY29" i="5"/>
  <c r="JA29" i="5"/>
  <c r="JB29" i="5"/>
  <c r="IY27" i="5"/>
  <c r="JB27" i="5"/>
  <c r="JA27" i="5"/>
  <c r="IY25" i="5"/>
  <c r="JB25" i="5"/>
  <c r="JA25" i="5"/>
  <c r="IY23" i="5"/>
  <c r="JB23" i="5"/>
  <c r="JA23" i="5"/>
  <c r="IY21" i="5"/>
  <c r="JB21" i="5"/>
  <c r="JA21" i="5"/>
  <c r="IY19" i="5"/>
  <c r="JB19" i="5"/>
  <c r="JA19" i="5"/>
  <c r="IY17" i="5"/>
  <c r="JB17" i="5"/>
  <c r="JA17" i="5"/>
  <c r="IY15" i="5"/>
  <c r="JB15" i="5"/>
  <c r="JA15" i="5"/>
  <c r="IY13" i="5"/>
  <c r="JB13" i="5"/>
  <c r="JA13" i="5"/>
  <c r="IY11" i="5"/>
  <c r="JB11" i="5"/>
  <c r="JA11" i="5"/>
  <c r="IY9" i="5"/>
  <c r="JB9" i="5"/>
  <c r="JA9" i="5"/>
  <c r="GI8" i="5"/>
  <c r="GJ8" i="5" s="1"/>
  <c r="BM26" i="5"/>
  <c r="BO26" i="5"/>
  <c r="BP26" i="5"/>
  <c r="BM18" i="5"/>
  <c r="BO18" i="5"/>
  <c r="BP18" i="5"/>
  <c r="BM10" i="5"/>
  <c r="BO10" i="5"/>
  <c r="BP10" i="5"/>
  <c r="BU28" i="5"/>
  <c r="BX28" i="5"/>
  <c r="BW28" i="5"/>
  <c r="BU24" i="5"/>
  <c r="BX24" i="5"/>
  <c r="BW24" i="5"/>
  <c r="BU20" i="5"/>
  <c r="BW20" i="5"/>
  <c r="BX20" i="5"/>
  <c r="BU16" i="5"/>
  <c r="BX16" i="5"/>
  <c r="BW16" i="5"/>
  <c r="BU12" i="5"/>
  <c r="BW12" i="5"/>
  <c r="BX12" i="5"/>
  <c r="BU8" i="5"/>
  <c r="BX8" i="5"/>
  <c r="BW8" i="5"/>
  <c r="CW24" i="5"/>
  <c r="CY24" i="5"/>
  <c r="CZ24" i="5"/>
  <c r="CW16" i="5"/>
  <c r="CZ16" i="5"/>
  <c r="CY16" i="5"/>
  <c r="DE27" i="5"/>
  <c r="DH27" i="5"/>
  <c r="DG27" i="5"/>
  <c r="DE23" i="5"/>
  <c r="DH23" i="5"/>
  <c r="DG23" i="5"/>
  <c r="DE19" i="5"/>
  <c r="DH19" i="5"/>
  <c r="DG19" i="5"/>
  <c r="DE17" i="5"/>
  <c r="DH17" i="5"/>
  <c r="DG17" i="5"/>
  <c r="DE13" i="5"/>
  <c r="DG13" i="5"/>
  <c r="DH13" i="5"/>
  <c r="DE9" i="5"/>
  <c r="DG9" i="5"/>
  <c r="DH9" i="5"/>
  <c r="EA27" i="5"/>
  <c r="ED27" i="5"/>
  <c r="EC27" i="5"/>
  <c r="EA19" i="5"/>
  <c r="ED19" i="5"/>
  <c r="EC19" i="5"/>
  <c r="EA11" i="5"/>
  <c r="ED11" i="5"/>
  <c r="EC11" i="5"/>
  <c r="EE26" i="5"/>
  <c r="EG26" i="5"/>
  <c r="EH26" i="5"/>
  <c r="EE22" i="5"/>
  <c r="EH22" i="5"/>
  <c r="EG22" i="5"/>
  <c r="EE18" i="5"/>
  <c r="EH18" i="5"/>
  <c r="EG18" i="5"/>
  <c r="EE14" i="5"/>
  <c r="EH14" i="5"/>
  <c r="EG14" i="5"/>
  <c r="EE10" i="5"/>
  <c r="EH10" i="5"/>
  <c r="EG10" i="5"/>
  <c r="FE28" i="5"/>
  <c r="FH28" i="5"/>
  <c r="FG28" i="5"/>
  <c r="FE24" i="5"/>
  <c r="FH24" i="5"/>
  <c r="FG24" i="5"/>
  <c r="FE16" i="5"/>
  <c r="FH16" i="5"/>
  <c r="FG16" i="5"/>
  <c r="FM30" i="5"/>
  <c r="FP30" i="5"/>
  <c r="FO30" i="5"/>
  <c r="FM26" i="5"/>
  <c r="FP26" i="5"/>
  <c r="FO26" i="5"/>
  <c r="FM22" i="5"/>
  <c r="FP22" i="5"/>
  <c r="FO22" i="5"/>
  <c r="FM18" i="5"/>
  <c r="FP18" i="5"/>
  <c r="FO18" i="5"/>
  <c r="FM14" i="5"/>
  <c r="FP14" i="5"/>
  <c r="FO14" i="5"/>
  <c r="FM10" i="5"/>
  <c r="FP10" i="5"/>
  <c r="FO10" i="5"/>
  <c r="GI29" i="5"/>
  <c r="GL29" i="5"/>
  <c r="GK29" i="5"/>
  <c r="GI21" i="5"/>
  <c r="GL21" i="5"/>
  <c r="GK21" i="5"/>
  <c r="GI13" i="5"/>
  <c r="GL13" i="5"/>
  <c r="GK13" i="5"/>
  <c r="GM29" i="5"/>
  <c r="GO29" i="5"/>
  <c r="GP29" i="5"/>
  <c r="GM27" i="5"/>
  <c r="GP27" i="5"/>
  <c r="GO27" i="5"/>
  <c r="GM23" i="5"/>
  <c r="GP23" i="5"/>
  <c r="GO23" i="5"/>
  <c r="GM19" i="5"/>
  <c r="GP19" i="5"/>
  <c r="GO19" i="5"/>
  <c r="GM15" i="5"/>
  <c r="GP15" i="5"/>
  <c r="GO15" i="5"/>
  <c r="GM11" i="5"/>
  <c r="GP11" i="5"/>
  <c r="GO11" i="5"/>
  <c r="HM30" i="5"/>
  <c r="HO30" i="5"/>
  <c r="HP30" i="5"/>
  <c r="HM22" i="5"/>
  <c r="HO22" i="5"/>
  <c r="HP22" i="5"/>
  <c r="HP14" i="5"/>
  <c r="HO14" i="5"/>
  <c r="HP10" i="5"/>
  <c r="HO10" i="5"/>
  <c r="HU27" i="5"/>
  <c r="HW27" i="5"/>
  <c r="HX27" i="5"/>
  <c r="HU23" i="5"/>
  <c r="HW23" i="5"/>
  <c r="HX23" i="5"/>
  <c r="HU19" i="5"/>
  <c r="HW19" i="5"/>
  <c r="HX19" i="5"/>
  <c r="HW15" i="5"/>
  <c r="HX15" i="5"/>
  <c r="HX11" i="5"/>
  <c r="HW11" i="5"/>
  <c r="IT8" i="5"/>
  <c r="IS8" i="5"/>
  <c r="IQ22" i="5"/>
  <c r="IT22" i="5"/>
  <c r="IS22" i="5"/>
  <c r="IQ14" i="5"/>
  <c r="IT14" i="5"/>
  <c r="IS14" i="5"/>
  <c r="IY28" i="5"/>
  <c r="JB28" i="5"/>
  <c r="JA28" i="5"/>
  <c r="IY24" i="5"/>
  <c r="JB24" i="5"/>
  <c r="JA24" i="5"/>
  <c r="IY20" i="5"/>
  <c r="JB20" i="5"/>
  <c r="JA20" i="5"/>
  <c r="IY14" i="5"/>
  <c r="JB14" i="5"/>
  <c r="JA14" i="5"/>
  <c r="EA8" i="5"/>
  <c r="BM29" i="5"/>
  <c r="BP29" i="5"/>
  <c r="BO29" i="5"/>
  <c r="BM21" i="5"/>
  <c r="BP21" i="5"/>
  <c r="BO21" i="5"/>
  <c r="BM13" i="5"/>
  <c r="BP13" i="5"/>
  <c r="BO13" i="5"/>
  <c r="BQ30" i="5"/>
  <c r="BT30" i="5"/>
  <c r="BS30" i="5"/>
  <c r="BQ26" i="5"/>
  <c r="BS26" i="5"/>
  <c r="BT26" i="5"/>
  <c r="BQ22" i="5"/>
  <c r="BS22" i="5"/>
  <c r="BT22" i="5"/>
  <c r="BQ18" i="5"/>
  <c r="BS18" i="5"/>
  <c r="BT18" i="5"/>
  <c r="BQ14" i="5"/>
  <c r="BS14" i="5"/>
  <c r="BT14" i="5"/>
  <c r="BQ8" i="5"/>
  <c r="BT8" i="5"/>
  <c r="BS8" i="5"/>
  <c r="CW27" i="5"/>
  <c r="CZ27" i="5"/>
  <c r="CY27" i="5"/>
  <c r="CW19" i="5"/>
  <c r="CZ19" i="5"/>
  <c r="CY19" i="5"/>
  <c r="CW11" i="5"/>
  <c r="CZ11" i="5"/>
  <c r="CY11" i="5"/>
  <c r="DA27" i="5"/>
  <c r="DD27" i="5"/>
  <c r="DC27" i="5"/>
  <c r="DA23" i="5"/>
  <c r="DC23" i="5"/>
  <c r="DD23" i="5"/>
  <c r="DA21" i="5"/>
  <c r="DC21" i="5"/>
  <c r="DD21" i="5"/>
  <c r="DA17" i="5"/>
  <c r="DC17" i="5"/>
  <c r="DD17" i="5"/>
  <c r="DA11" i="5"/>
  <c r="DC11" i="5"/>
  <c r="DD11" i="5"/>
  <c r="EA30" i="5"/>
  <c r="ED30" i="5"/>
  <c r="EC30" i="5"/>
  <c r="EA22" i="5"/>
  <c r="ED22" i="5"/>
  <c r="EC22" i="5"/>
  <c r="EA14" i="5"/>
  <c r="ED14" i="5"/>
  <c r="EC14" i="5"/>
  <c r="EI29" i="5"/>
  <c r="EK29" i="5"/>
  <c r="EL29" i="5"/>
  <c r="EI25" i="5"/>
  <c r="EL25" i="5"/>
  <c r="EK25" i="5"/>
  <c r="EI21" i="5"/>
  <c r="EL21" i="5"/>
  <c r="EK21" i="5"/>
  <c r="EI17" i="5"/>
  <c r="EL17" i="5"/>
  <c r="EK17" i="5"/>
  <c r="EI13" i="5"/>
  <c r="EL13" i="5"/>
  <c r="EK13" i="5"/>
  <c r="EI9" i="5"/>
  <c r="EL9" i="5"/>
  <c r="EK9" i="5"/>
  <c r="FE27" i="5"/>
  <c r="FH27" i="5"/>
  <c r="FG27" i="5"/>
  <c r="FE19" i="5"/>
  <c r="FG19" i="5"/>
  <c r="FH19" i="5"/>
  <c r="FE11" i="5"/>
  <c r="FG11" i="5"/>
  <c r="FH11" i="5"/>
  <c r="FI28" i="5"/>
  <c r="FL28" i="5"/>
  <c r="FK28" i="5"/>
  <c r="FI24" i="5"/>
  <c r="FL24" i="5"/>
  <c r="FK24" i="5"/>
  <c r="FI20" i="5"/>
  <c r="FL20" i="5"/>
  <c r="FK20" i="5"/>
  <c r="FI16" i="5"/>
  <c r="FL16" i="5"/>
  <c r="FK16" i="5"/>
  <c r="FI12" i="5"/>
  <c r="FL12" i="5"/>
  <c r="FK12" i="5"/>
  <c r="FI8" i="5"/>
  <c r="FK8" i="5"/>
  <c r="FL8" i="5"/>
  <c r="GI24" i="5"/>
  <c r="GL24" i="5"/>
  <c r="GK24" i="5"/>
  <c r="GI16" i="5"/>
  <c r="GL16" i="5"/>
  <c r="GK16" i="5"/>
  <c r="GQ30" i="5"/>
  <c r="GS30" i="5"/>
  <c r="GT30" i="5"/>
  <c r="GQ26" i="5"/>
  <c r="GT26" i="5"/>
  <c r="GS26" i="5"/>
  <c r="GQ22" i="5"/>
  <c r="GT22" i="5"/>
  <c r="GS22" i="5"/>
  <c r="GQ16" i="5"/>
  <c r="GT16" i="5"/>
  <c r="GS16" i="5"/>
  <c r="GQ14" i="5"/>
  <c r="GT14" i="5"/>
  <c r="GS14" i="5"/>
  <c r="GQ8" i="5"/>
  <c r="GT8" i="5"/>
  <c r="GS8" i="5"/>
  <c r="HM25" i="5"/>
  <c r="HP25" i="5"/>
  <c r="HO25" i="5"/>
  <c r="HM17" i="5"/>
  <c r="HP17" i="5"/>
  <c r="HO17" i="5"/>
  <c r="HP9" i="5"/>
  <c r="HO9" i="5"/>
  <c r="HQ29" i="5"/>
  <c r="HT29" i="5"/>
  <c r="HS29" i="5"/>
  <c r="HQ25" i="5"/>
  <c r="HT25" i="5"/>
  <c r="HS25" i="5"/>
  <c r="HQ21" i="5"/>
  <c r="HS21" i="5"/>
  <c r="HT21" i="5"/>
  <c r="HQ17" i="5"/>
  <c r="HT17" i="5"/>
  <c r="HS17" i="5"/>
  <c r="HT11" i="5"/>
  <c r="HS11" i="5"/>
  <c r="IQ29" i="5"/>
  <c r="IT29" i="5"/>
  <c r="IS29" i="5"/>
  <c r="IQ21" i="5"/>
  <c r="IT21" i="5"/>
  <c r="IS21" i="5"/>
  <c r="IQ13" i="5"/>
  <c r="IT13" i="5"/>
  <c r="IS13" i="5"/>
  <c r="IU26" i="5"/>
  <c r="IW26" i="5"/>
  <c r="IX26" i="5"/>
  <c r="IU22" i="5"/>
  <c r="IX22" i="5"/>
  <c r="IW22" i="5"/>
  <c r="IU8" i="5"/>
  <c r="IW8" i="5"/>
  <c r="IX8" i="5"/>
  <c r="BM31" i="5"/>
  <c r="BP31" i="5"/>
  <c r="BO31" i="5"/>
  <c r="BM27" i="5"/>
  <c r="BP27" i="5"/>
  <c r="BO27" i="5"/>
  <c r="BM23" i="5"/>
  <c r="BP23" i="5"/>
  <c r="BO23" i="5"/>
  <c r="BM19" i="5"/>
  <c r="BP19" i="5"/>
  <c r="BO19" i="5"/>
  <c r="BM15" i="5"/>
  <c r="BP15" i="5"/>
  <c r="BO15" i="5"/>
  <c r="BM11" i="5"/>
  <c r="BP11" i="5"/>
  <c r="BO11" i="5"/>
  <c r="BQ31" i="5"/>
  <c r="BT31" i="5"/>
  <c r="BS31" i="5"/>
  <c r="BQ29" i="5"/>
  <c r="BT29" i="5"/>
  <c r="BS29" i="5"/>
  <c r="BQ27" i="5"/>
  <c r="BT27" i="5"/>
  <c r="BS27" i="5"/>
  <c r="BQ25" i="5"/>
  <c r="BT25" i="5"/>
  <c r="BS25" i="5"/>
  <c r="BQ23" i="5"/>
  <c r="BT23" i="5"/>
  <c r="BS23" i="5"/>
  <c r="BQ21" i="5"/>
  <c r="BT21" i="5"/>
  <c r="BS21" i="5"/>
  <c r="BQ19" i="5"/>
  <c r="BT19" i="5"/>
  <c r="BS19" i="5"/>
  <c r="BQ17" i="5"/>
  <c r="BT17" i="5"/>
  <c r="BS17" i="5"/>
  <c r="BQ15" i="5"/>
  <c r="BT15" i="5"/>
  <c r="BS15" i="5"/>
  <c r="BQ13" i="5"/>
  <c r="BT13" i="5"/>
  <c r="BS13" i="5"/>
  <c r="BQ11" i="5"/>
  <c r="BT11" i="5"/>
  <c r="BS11" i="5"/>
  <c r="BQ9" i="5"/>
  <c r="BT9" i="5"/>
  <c r="BS9" i="5"/>
  <c r="CW29" i="5"/>
  <c r="CZ29" i="5"/>
  <c r="CY29" i="5"/>
  <c r="CW25" i="5"/>
  <c r="CY25" i="5"/>
  <c r="CZ25" i="5"/>
  <c r="CW21" i="5"/>
  <c r="CZ21" i="5"/>
  <c r="CY21" i="5"/>
  <c r="CW17" i="5"/>
  <c r="CZ17" i="5"/>
  <c r="CY17" i="5"/>
  <c r="CW13" i="5"/>
  <c r="CZ13" i="5"/>
  <c r="CY13" i="5"/>
  <c r="CW9" i="5"/>
  <c r="CZ9" i="5"/>
  <c r="CY9" i="5"/>
  <c r="DA28" i="5"/>
  <c r="DC28" i="5"/>
  <c r="DD28" i="5"/>
  <c r="DA26" i="5"/>
  <c r="DD26" i="5"/>
  <c r="DC26" i="5"/>
  <c r="DA24" i="5"/>
  <c r="DD24" i="5"/>
  <c r="DC24" i="5"/>
  <c r="DA22" i="5"/>
  <c r="DD22" i="5"/>
  <c r="DC22" i="5"/>
  <c r="DA20" i="5"/>
  <c r="DD20" i="5"/>
  <c r="DC20" i="5"/>
  <c r="DA18" i="5"/>
  <c r="DD18" i="5"/>
  <c r="DC18" i="5"/>
  <c r="DA16" i="5"/>
  <c r="DD16" i="5"/>
  <c r="DC16" i="5"/>
  <c r="DA14" i="5"/>
  <c r="DD14" i="5"/>
  <c r="DC14" i="5"/>
  <c r="DA12" i="5"/>
  <c r="DD12" i="5"/>
  <c r="DC12" i="5"/>
  <c r="DA10" i="5"/>
  <c r="DC10" i="5"/>
  <c r="DD10" i="5"/>
  <c r="DA8" i="5"/>
  <c r="DD8" i="5"/>
  <c r="DC8" i="5"/>
  <c r="EA28" i="5"/>
  <c r="ED28" i="5"/>
  <c r="EC28" i="5"/>
  <c r="EA24" i="5"/>
  <c r="ED24" i="5"/>
  <c r="EC24" i="5"/>
  <c r="EA20" i="5"/>
  <c r="ED20" i="5"/>
  <c r="EC20" i="5"/>
  <c r="EA16" i="5"/>
  <c r="EC16" i="5"/>
  <c r="ED16" i="5"/>
  <c r="EA12" i="5"/>
  <c r="EC12" i="5"/>
  <c r="ED12" i="5"/>
  <c r="EI30" i="5"/>
  <c r="EL30" i="5"/>
  <c r="EK30" i="5"/>
  <c r="EI28" i="5"/>
  <c r="EL28" i="5"/>
  <c r="EK28" i="5"/>
  <c r="EI26" i="5"/>
  <c r="EK26" i="5"/>
  <c r="EL26" i="5"/>
  <c r="EI24" i="5"/>
  <c r="EL24" i="5"/>
  <c r="EK24" i="5"/>
  <c r="EI22" i="5"/>
  <c r="EL22" i="5"/>
  <c r="EK22" i="5"/>
  <c r="EI20" i="5"/>
  <c r="EK20" i="5"/>
  <c r="EL20" i="5"/>
  <c r="EI18" i="5"/>
  <c r="EL18" i="5"/>
  <c r="EK18" i="5"/>
  <c r="EI16" i="5"/>
  <c r="EL16" i="5"/>
  <c r="EK16" i="5"/>
  <c r="EI14" i="5"/>
  <c r="EL14" i="5"/>
  <c r="EK14" i="5"/>
  <c r="EI12" i="5"/>
  <c r="EL12" i="5"/>
  <c r="EK12" i="5"/>
  <c r="EI10" i="5"/>
  <c r="EK10" i="5"/>
  <c r="EL10" i="5"/>
  <c r="EI8" i="5"/>
  <c r="EK8" i="5"/>
  <c r="EL8" i="5"/>
  <c r="FE29" i="5"/>
  <c r="FG29" i="5"/>
  <c r="FH29" i="5"/>
  <c r="FE25" i="5"/>
  <c r="FH25" i="5"/>
  <c r="FG25" i="5"/>
  <c r="FE21" i="5"/>
  <c r="FG21" i="5"/>
  <c r="FH21" i="5"/>
  <c r="FE17" i="5"/>
  <c r="FH17" i="5"/>
  <c r="FG17" i="5"/>
  <c r="FE13" i="5"/>
  <c r="FH13" i="5"/>
  <c r="FG13" i="5"/>
  <c r="FE9" i="5"/>
  <c r="FH9" i="5"/>
  <c r="FG9" i="5"/>
  <c r="FI29" i="5"/>
  <c r="FL29" i="5"/>
  <c r="FK29" i="5"/>
  <c r="FI27" i="5"/>
  <c r="FK27" i="5"/>
  <c r="FL27" i="5"/>
  <c r="FI25" i="5"/>
  <c r="FL25" i="5"/>
  <c r="FK25" i="5"/>
  <c r="FI23" i="5"/>
  <c r="FL23" i="5"/>
  <c r="FK23" i="5"/>
  <c r="FI21" i="5"/>
  <c r="FL21" i="5"/>
  <c r="FK21" i="5"/>
  <c r="FI19" i="5"/>
  <c r="FK19" i="5"/>
  <c r="FL19" i="5"/>
  <c r="FI17" i="5"/>
  <c r="FL17" i="5"/>
  <c r="FK17" i="5"/>
  <c r="FI15" i="5"/>
  <c r="FL15" i="5"/>
  <c r="FK15" i="5"/>
  <c r="FI13" i="5"/>
  <c r="FL13" i="5"/>
  <c r="FK13" i="5"/>
  <c r="FI11" i="5"/>
  <c r="FL11" i="5"/>
  <c r="FK11" i="5"/>
  <c r="FI9" i="5"/>
  <c r="FL9" i="5"/>
  <c r="FK9" i="5"/>
  <c r="GI30" i="5"/>
  <c r="GL30" i="5"/>
  <c r="GK30" i="5"/>
  <c r="GI26" i="5"/>
  <c r="GL26" i="5"/>
  <c r="GK26" i="5"/>
  <c r="GI22" i="5"/>
  <c r="GL22" i="5"/>
  <c r="GK22" i="5"/>
  <c r="GI18" i="5"/>
  <c r="GL18" i="5"/>
  <c r="GK18" i="5"/>
  <c r="GI14" i="5"/>
  <c r="GL14" i="5"/>
  <c r="GK14" i="5"/>
  <c r="GI10" i="5"/>
  <c r="GL10" i="5"/>
  <c r="GK10" i="5"/>
  <c r="GQ29" i="5"/>
  <c r="GS29" i="5"/>
  <c r="GT29" i="5"/>
  <c r="GQ27" i="5"/>
  <c r="GT27" i="5"/>
  <c r="GS27" i="5"/>
  <c r="GQ25" i="5"/>
  <c r="GS25" i="5"/>
  <c r="GT25" i="5"/>
  <c r="GQ23" i="5"/>
  <c r="GS23" i="5"/>
  <c r="GT23" i="5"/>
  <c r="GQ21" i="5"/>
  <c r="GT21" i="5"/>
  <c r="GS21" i="5"/>
  <c r="GQ19" i="5"/>
  <c r="GT19" i="5"/>
  <c r="GS19" i="5"/>
  <c r="GQ17" i="5"/>
  <c r="GS17" i="5"/>
  <c r="GT17" i="5"/>
  <c r="GQ15" i="5"/>
  <c r="GT15" i="5"/>
  <c r="GS15" i="5"/>
  <c r="GQ13" i="5"/>
  <c r="GS13" i="5"/>
  <c r="GT13" i="5"/>
  <c r="GQ11" i="5"/>
  <c r="GT11" i="5"/>
  <c r="GS11" i="5"/>
  <c r="GQ9" i="5"/>
  <c r="GS9" i="5"/>
  <c r="GT9" i="5"/>
  <c r="HP8" i="5"/>
  <c r="HO8" i="5"/>
  <c r="HM27" i="5"/>
  <c r="HP27" i="5"/>
  <c r="HO27" i="5"/>
  <c r="HM23" i="5"/>
  <c r="HP23" i="5"/>
  <c r="HO23" i="5"/>
  <c r="HM19" i="5"/>
  <c r="HP19" i="5"/>
  <c r="HO19" i="5"/>
  <c r="HP15" i="5"/>
  <c r="HO15" i="5"/>
  <c r="HP11" i="5"/>
  <c r="HO11" i="5"/>
  <c r="HQ30" i="5"/>
  <c r="HS30" i="5"/>
  <c r="HT30" i="5"/>
  <c r="HQ28" i="5"/>
  <c r="HT28" i="5"/>
  <c r="HS28" i="5"/>
  <c r="HQ26" i="5"/>
  <c r="HS26" i="5"/>
  <c r="HT26" i="5"/>
  <c r="HQ24" i="5"/>
  <c r="HT24" i="5"/>
  <c r="HS24" i="5"/>
  <c r="HQ22" i="5"/>
  <c r="HT22" i="5"/>
  <c r="HS22" i="5"/>
  <c r="HQ20" i="5"/>
  <c r="HT20" i="5"/>
  <c r="HS20" i="5"/>
  <c r="HQ18" i="5"/>
  <c r="HT18" i="5"/>
  <c r="HS18" i="5"/>
  <c r="HQ16" i="5"/>
  <c r="HT16" i="5"/>
  <c r="HS16" i="5"/>
  <c r="HT14" i="5"/>
  <c r="HS14" i="5"/>
  <c r="HT12" i="5"/>
  <c r="HS12" i="5"/>
  <c r="HS10" i="5"/>
  <c r="HT10" i="5"/>
  <c r="HT8" i="5"/>
  <c r="HS8" i="5"/>
  <c r="IQ27" i="5"/>
  <c r="IT27" i="5"/>
  <c r="IS27" i="5"/>
  <c r="IQ23" i="5"/>
  <c r="IT23" i="5"/>
  <c r="IS23" i="5"/>
  <c r="IQ19" i="5"/>
  <c r="IT19" i="5"/>
  <c r="IS19" i="5"/>
  <c r="IQ15" i="5"/>
  <c r="IS15" i="5"/>
  <c r="IT15" i="5"/>
  <c r="IQ11" i="5"/>
  <c r="IS11" i="5"/>
  <c r="IT11" i="5"/>
  <c r="IU29" i="5"/>
  <c r="IX29" i="5"/>
  <c r="IW29" i="5"/>
  <c r="IU27" i="5"/>
  <c r="IW27" i="5"/>
  <c r="IX27" i="5"/>
  <c r="IU25" i="5"/>
  <c r="IX25" i="5"/>
  <c r="IW25" i="5"/>
  <c r="IU23" i="5"/>
  <c r="IW23" i="5"/>
  <c r="IX23" i="5"/>
  <c r="IU21" i="5"/>
  <c r="IX21" i="5"/>
  <c r="IW21" i="5"/>
  <c r="IX19" i="5"/>
  <c r="IU19" i="5"/>
  <c r="IW19" i="5"/>
  <c r="IU17" i="5"/>
  <c r="IW17" i="5"/>
  <c r="IX17" i="5"/>
  <c r="IU15" i="5"/>
  <c r="IX15" i="5"/>
  <c r="IW15" i="5"/>
  <c r="IU13" i="5"/>
  <c r="IW13" i="5"/>
  <c r="IX13" i="5"/>
  <c r="IU11" i="5"/>
  <c r="IX11" i="5"/>
  <c r="IW11" i="5"/>
  <c r="IU9" i="5"/>
  <c r="IX9" i="5"/>
  <c r="IW9" i="5"/>
  <c r="BM8" i="5"/>
  <c r="IQ8" i="5"/>
  <c r="AI8" i="5"/>
  <c r="AK30" i="5"/>
  <c r="AI30" i="5"/>
  <c r="AL30" i="5"/>
  <c r="AK22" i="5"/>
  <c r="AL22" i="5"/>
  <c r="AI22" i="5"/>
  <c r="AK14" i="5"/>
  <c r="AI14" i="5"/>
  <c r="AL14" i="5"/>
  <c r="AT29" i="5"/>
  <c r="AS29" i="5"/>
  <c r="AQ29" i="5"/>
  <c r="AT25" i="5"/>
  <c r="AS25" i="5"/>
  <c r="AQ25" i="5"/>
  <c r="AT21" i="5"/>
  <c r="AS21" i="5"/>
  <c r="AQ21" i="5"/>
  <c r="AT17" i="5"/>
  <c r="AQ17" i="5"/>
  <c r="AS17" i="5"/>
  <c r="AT13" i="5"/>
  <c r="AS13" i="5"/>
  <c r="AQ13" i="5"/>
  <c r="AT9" i="5"/>
  <c r="AS9" i="5"/>
  <c r="AQ9" i="5"/>
  <c r="AL21" i="5"/>
  <c r="AI21" i="5"/>
  <c r="AK21" i="5"/>
  <c r="AL13" i="5"/>
  <c r="AI13" i="5"/>
  <c r="AK13" i="5"/>
  <c r="AP29" i="5"/>
  <c r="AM29" i="5"/>
  <c r="AO29" i="5"/>
  <c r="AP25" i="5"/>
  <c r="AM25" i="5"/>
  <c r="AO25" i="5"/>
  <c r="AP23" i="5"/>
  <c r="AM23" i="5"/>
  <c r="AO23" i="5"/>
  <c r="AP19" i="5"/>
  <c r="AM19" i="5"/>
  <c r="AO19" i="5"/>
  <c r="AP15" i="5"/>
  <c r="AM15" i="5"/>
  <c r="AO15" i="5"/>
  <c r="AP13" i="5"/>
  <c r="AO13" i="5"/>
  <c r="AM13" i="5"/>
  <c r="AP9" i="5"/>
  <c r="AM9" i="5"/>
  <c r="AO9" i="5"/>
  <c r="AK28" i="5"/>
  <c r="AI28" i="5"/>
  <c r="AL28" i="5"/>
  <c r="AK24" i="5"/>
  <c r="AI24" i="5"/>
  <c r="AL24" i="5"/>
  <c r="AK20" i="5"/>
  <c r="AI20" i="5"/>
  <c r="AL20" i="5"/>
  <c r="AK16" i="5"/>
  <c r="AI16" i="5"/>
  <c r="AL16" i="5"/>
  <c r="AK12" i="5"/>
  <c r="AI12" i="5"/>
  <c r="AL12" i="5"/>
  <c r="AT30" i="5"/>
  <c r="AS30" i="5"/>
  <c r="AQ30" i="5"/>
  <c r="AQ28" i="5"/>
  <c r="AT28" i="5"/>
  <c r="AS28" i="5"/>
  <c r="AT26" i="5"/>
  <c r="AS26" i="5"/>
  <c r="AQ26" i="5"/>
  <c r="AQ24" i="5"/>
  <c r="AS24" i="5"/>
  <c r="AT24" i="5"/>
  <c r="AQ22" i="5"/>
  <c r="AT22" i="5"/>
  <c r="AS22" i="5"/>
  <c r="AT20" i="5"/>
  <c r="AS20" i="5"/>
  <c r="AQ20" i="5"/>
  <c r="AQ18" i="5"/>
  <c r="AS18" i="5"/>
  <c r="AT18" i="5"/>
  <c r="AS16" i="5"/>
  <c r="AT16" i="5"/>
  <c r="AQ16" i="5"/>
  <c r="AT14" i="5"/>
  <c r="AQ14" i="5"/>
  <c r="AS14" i="5"/>
  <c r="AS12" i="5"/>
  <c r="AT12" i="5"/>
  <c r="AQ12" i="5"/>
  <c r="AT10" i="5"/>
  <c r="AS10" i="5"/>
  <c r="AQ10" i="5"/>
  <c r="AQ8" i="5"/>
  <c r="AS8" i="5"/>
  <c r="AT8" i="5"/>
  <c r="AK26" i="5"/>
  <c r="AL26" i="5"/>
  <c r="AI26" i="5"/>
  <c r="AK18" i="5"/>
  <c r="AL18" i="5"/>
  <c r="AI18" i="5"/>
  <c r="AK10" i="5"/>
  <c r="AL10" i="5"/>
  <c r="AI10" i="5"/>
  <c r="AT27" i="5"/>
  <c r="AQ27" i="5"/>
  <c r="AS27" i="5"/>
  <c r="AT23" i="5"/>
  <c r="AS23" i="5"/>
  <c r="AQ23" i="5"/>
  <c r="AT19" i="5"/>
  <c r="AQ19" i="5"/>
  <c r="AS19" i="5"/>
  <c r="AT15" i="5"/>
  <c r="AS15" i="5"/>
  <c r="AQ15" i="5"/>
  <c r="AT11" i="5"/>
  <c r="AQ11" i="5"/>
  <c r="AS11" i="5"/>
  <c r="AK29" i="5"/>
  <c r="AI29" i="5"/>
  <c r="AL29" i="5"/>
  <c r="AK25" i="5"/>
  <c r="AI25" i="5"/>
  <c r="AL25" i="5"/>
  <c r="AI17" i="5"/>
  <c r="AL17" i="5"/>
  <c r="AK17" i="5"/>
  <c r="AI9" i="5"/>
  <c r="AL9" i="5"/>
  <c r="AK9" i="5"/>
  <c r="AP27" i="5"/>
  <c r="AM27" i="5"/>
  <c r="AO27" i="5"/>
  <c r="AP21" i="5"/>
  <c r="AM21" i="5"/>
  <c r="AO21" i="5"/>
  <c r="AP17" i="5"/>
  <c r="AO17" i="5"/>
  <c r="AM17" i="5"/>
  <c r="AP11" i="5"/>
  <c r="AM11" i="5"/>
  <c r="AO11" i="5"/>
  <c r="AK8" i="5"/>
  <c r="AL8" i="5"/>
  <c r="AI27" i="5"/>
  <c r="AK27" i="5"/>
  <c r="AL27" i="5"/>
  <c r="AI23" i="5"/>
  <c r="AK23" i="5"/>
  <c r="AL23" i="5"/>
  <c r="AI19" i="5"/>
  <c r="AK19" i="5"/>
  <c r="AL19" i="5"/>
  <c r="AL15" i="5"/>
  <c r="AI15" i="5"/>
  <c r="AK15" i="5"/>
  <c r="AI11" i="5"/>
  <c r="AK11" i="5"/>
  <c r="AL11" i="5"/>
  <c r="AO30" i="5"/>
  <c r="AM30" i="5"/>
  <c r="AP30" i="5"/>
  <c r="AO28" i="5"/>
  <c r="AM28" i="5"/>
  <c r="AP28" i="5"/>
  <c r="AO26" i="5"/>
  <c r="AM26" i="5"/>
  <c r="AP26" i="5"/>
  <c r="AO24" i="5"/>
  <c r="AP24" i="5"/>
  <c r="AM24" i="5"/>
  <c r="AO22" i="5"/>
  <c r="AP22" i="5"/>
  <c r="AM22" i="5"/>
  <c r="AO20" i="5"/>
  <c r="AP20" i="5"/>
  <c r="AM20" i="5"/>
  <c r="AO18" i="5"/>
  <c r="AM18" i="5"/>
  <c r="AP18" i="5"/>
  <c r="AO16" i="5"/>
  <c r="AP16" i="5"/>
  <c r="AM16" i="5"/>
  <c r="AO14" i="5"/>
  <c r="AM14" i="5"/>
  <c r="AP14" i="5"/>
  <c r="AO12" i="5"/>
  <c r="AP12" i="5"/>
  <c r="AM12" i="5"/>
  <c r="AO10" i="5"/>
  <c r="AP10" i="5"/>
  <c r="AM10" i="5"/>
  <c r="AO8" i="5"/>
  <c r="AP8" i="5"/>
  <c r="AM8" i="5"/>
  <c r="B22" i="5"/>
  <c r="E22" i="5"/>
  <c r="D22" i="5"/>
  <c r="E14" i="5"/>
  <c r="D14" i="5"/>
  <c r="B14" i="5"/>
  <c r="J28" i="5"/>
  <c r="L28" i="5"/>
  <c r="M28" i="5"/>
  <c r="J24" i="5"/>
  <c r="L24" i="5"/>
  <c r="M24" i="5"/>
  <c r="J18" i="5"/>
  <c r="M18" i="5"/>
  <c r="L18" i="5"/>
  <c r="M10" i="5"/>
  <c r="L10" i="5"/>
  <c r="J10" i="5"/>
  <c r="D29" i="5"/>
  <c r="E29" i="5"/>
  <c r="B29" i="5"/>
  <c r="D25" i="5"/>
  <c r="B25" i="5"/>
  <c r="C25" i="5" s="1"/>
  <c r="E25" i="5"/>
  <c r="D21" i="5"/>
  <c r="B21" i="5"/>
  <c r="E21" i="5"/>
  <c r="D17" i="5"/>
  <c r="E17" i="5"/>
  <c r="B17" i="5"/>
  <c r="D13" i="5"/>
  <c r="B13" i="5"/>
  <c r="E13" i="5"/>
  <c r="D9" i="5"/>
  <c r="B9" i="5"/>
  <c r="C9" i="5" s="1"/>
  <c r="E9" i="5"/>
  <c r="I30" i="5"/>
  <c r="F30" i="5"/>
  <c r="H30" i="5"/>
  <c r="F28" i="5"/>
  <c r="H28" i="5"/>
  <c r="I28" i="5"/>
  <c r="I26" i="5"/>
  <c r="F26" i="5"/>
  <c r="H26" i="5"/>
  <c r="F24" i="5"/>
  <c r="H24" i="5"/>
  <c r="I24" i="5"/>
  <c r="I22" i="5"/>
  <c r="H22" i="5"/>
  <c r="F22" i="5"/>
  <c r="F20" i="5"/>
  <c r="H20" i="5"/>
  <c r="I20" i="5"/>
  <c r="I18" i="5"/>
  <c r="H18" i="5"/>
  <c r="F18" i="5"/>
  <c r="F16" i="5"/>
  <c r="H16" i="5"/>
  <c r="I16" i="5"/>
  <c r="I14" i="5"/>
  <c r="H14" i="5"/>
  <c r="F14" i="5"/>
  <c r="F12" i="5"/>
  <c r="H12" i="5"/>
  <c r="I12" i="5"/>
  <c r="I10" i="5"/>
  <c r="H10" i="5"/>
  <c r="F10" i="5"/>
  <c r="B30" i="5"/>
  <c r="D30" i="5"/>
  <c r="E30" i="5"/>
  <c r="B10" i="5"/>
  <c r="D10" i="5"/>
  <c r="E10" i="5"/>
  <c r="J22" i="5"/>
  <c r="M22" i="5"/>
  <c r="L22" i="5"/>
  <c r="L14" i="5"/>
  <c r="J14" i="5"/>
  <c r="M14" i="5"/>
  <c r="O8" i="5"/>
  <c r="E8" i="5"/>
  <c r="D8" i="5"/>
  <c r="B24" i="5"/>
  <c r="D24" i="5"/>
  <c r="E24" i="5"/>
  <c r="D16" i="5"/>
  <c r="E16" i="5"/>
  <c r="B16" i="5"/>
  <c r="D12" i="5"/>
  <c r="B12" i="5"/>
  <c r="E12" i="5"/>
  <c r="F8" i="5"/>
  <c r="I8" i="5"/>
  <c r="H8" i="5"/>
  <c r="M29" i="5"/>
  <c r="L29" i="5"/>
  <c r="J29" i="5"/>
  <c r="J27" i="5"/>
  <c r="M27" i="5"/>
  <c r="L27" i="5"/>
  <c r="M25" i="5"/>
  <c r="L25" i="5"/>
  <c r="J25" i="5"/>
  <c r="J23" i="5"/>
  <c r="M23" i="5"/>
  <c r="L23" i="5"/>
  <c r="M21" i="5"/>
  <c r="L21" i="5"/>
  <c r="J21" i="5"/>
  <c r="J19" i="5"/>
  <c r="M19" i="5"/>
  <c r="L19" i="5"/>
  <c r="M17" i="5"/>
  <c r="L17" i="5"/>
  <c r="J17" i="5"/>
  <c r="J15" i="5"/>
  <c r="L15" i="5"/>
  <c r="M15" i="5"/>
  <c r="M13" i="5"/>
  <c r="J13" i="5"/>
  <c r="L13" i="5"/>
  <c r="J11" i="5"/>
  <c r="L11" i="5"/>
  <c r="M11" i="5"/>
  <c r="M9" i="5"/>
  <c r="L9" i="5"/>
  <c r="J9" i="5"/>
  <c r="E26" i="5"/>
  <c r="D26" i="5"/>
  <c r="B26" i="5"/>
  <c r="E18" i="5"/>
  <c r="B18" i="5"/>
  <c r="D18" i="5"/>
  <c r="J30" i="5"/>
  <c r="L30" i="5"/>
  <c r="M30" i="5"/>
  <c r="J26" i="5"/>
  <c r="M26" i="5"/>
  <c r="L26" i="5"/>
  <c r="L20" i="5"/>
  <c r="J20" i="5"/>
  <c r="M20" i="5"/>
  <c r="L16" i="5"/>
  <c r="J16" i="5"/>
  <c r="M16" i="5"/>
  <c r="J12" i="5"/>
  <c r="L12" i="5"/>
  <c r="M12" i="5"/>
  <c r="D28" i="5"/>
  <c r="E28" i="5"/>
  <c r="B28" i="5"/>
  <c r="E20" i="5"/>
  <c r="B20" i="5"/>
  <c r="D20" i="5"/>
  <c r="E31" i="5"/>
  <c r="D31" i="5"/>
  <c r="B31" i="5"/>
  <c r="E27" i="5"/>
  <c r="B27" i="5"/>
  <c r="D27" i="5"/>
  <c r="E23" i="5"/>
  <c r="B23" i="5"/>
  <c r="D23" i="5"/>
  <c r="E19" i="5"/>
  <c r="D19" i="5"/>
  <c r="B19" i="5"/>
  <c r="E15" i="5"/>
  <c r="D15" i="5"/>
  <c r="B15" i="5"/>
  <c r="E11" i="5"/>
  <c r="D11" i="5"/>
  <c r="B11" i="5"/>
  <c r="L8" i="5"/>
  <c r="M8" i="5"/>
  <c r="J8" i="5"/>
  <c r="F29" i="5"/>
  <c r="H29" i="5"/>
  <c r="I29" i="5"/>
  <c r="I27" i="5"/>
  <c r="H27" i="5"/>
  <c r="F27" i="5"/>
  <c r="H25" i="5"/>
  <c r="F25" i="5"/>
  <c r="I25" i="5"/>
  <c r="I23" i="5"/>
  <c r="F23" i="5"/>
  <c r="H23" i="5"/>
  <c r="H21" i="5"/>
  <c r="F21" i="5"/>
  <c r="I21" i="5"/>
  <c r="H19" i="5"/>
  <c r="I19" i="5"/>
  <c r="F19" i="5"/>
  <c r="F17" i="5"/>
  <c r="H17" i="5"/>
  <c r="I17" i="5"/>
  <c r="H15" i="5"/>
  <c r="F15" i="5"/>
  <c r="I15" i="5"/>
  <c r="F13" i="5"/>
  <c r="H13" i="5"/>
  <c r="I13" i="5"/>
  <c r="F11" i="5"/>
  <c r="H11" i="5"/>
  <c r="I11" i="5"/>
  <c r="H9" i="5"/>
  <c r="F9" i="5"/>
  <c r="I9" i="5"/>
  <c r="B28" i="65"/>
  <c r="J28" i="65" s="1"/>
  <c r="B24" i="65"/>
  <c r="B20" i="65"/>
  <c r="B16" i="65"/>
  <c r="B12" i="65"/>
  <c r="J12" i="65" s="1"/>
  <c r="B8" i="65"/>
  <c r="K25" i="65"/>
  <c r="K21" i="65"/>
  <c r="K17" i="65"/>
  <c r="S17" i="65" s="1"/>
  <c r="K13" i="65"/>
  <c r="K9" i="65"/>
  <c r="T27" i="65"/>
  <c r="AB27" i="65" s="1"/>
  <c r="T23" i="65"/>
  <c r="AB23" i="65" s="1"/>
  <c r="T19" i="65"/>
  <c r="AB19" i="65" s="1"/>
  <c r="T15" i="65"/>
  <c r="T11" i="65"/>
  <c r="AB11" i="65" s="1"/>
  <c r="T7" i="65"/>
  <c r="AC25" i="65"/>
  <c r="AC21" i="65"/>
  <c r="AC17" i="65"/>
  <c r="AC13" i="65"/>
  <c r="AK13" i="65" s="1"/>
  <c r="AC9" i="65"/>
  <c r="AL24" i="65"/>
  <c r="AL20" i="65"/>
  <c r="AL16" i="65"/>
  <c r="AT16" i="65" s="1"/>
  <c r="AL12" i="65"/>
  <c r="AL8" i="65"/>
  <c r="AU25" i="65"/>
  <c r="AU21" i="65"/>
  <c r="BC21" i="65" s="1"/>
  <c r="AU17" i="65"/>
  <c r="AU13" i="65"/>
  <c r="AU9" i="65"/>
  <c r="BD26" i="65"/>
  <c r="BL26" i="65" s="1"/>
  <c r="BD22" i="65"/>
  <c r="BD18" i="65"/>
  <c r="BD14" i="65"/>
  <c r="BD10" i="65"/>
  <c r="BL10" i="65" s="1"/>
  <c r="BM27" i="65"/>
  <c r="BM23" i="65"/>
  <c r="BM19" i="65"/>
  <c r="BM15" i="65"/>
  <c r="BM11" i="65"/>
  <c r="BU11" i="65" s="1"/>
  <c r="BV23" i="65"/>
  <c r="BV19" i="65"/>
  <c r="BV15" i="65"/>
  <c r="CD15" i="65" s="1"/>
  <c r="T25" i="65"/>
  <c r="T21" i="65"/>
  <c r="T17" i="65"/>
  <c r="T13" i="65"/>
  <c r="AB13" i="65" s="1"/>
  <c r="T9" i="65"/>
  <c r="AC23" i="65"/>
  <c r="AK23" i="65" s="1"/>
  <c r="AC19" i="65"/>
  <c r="AC15" i="65"/>
  <c r="AK15" i="65" s="1"/>
  <c r="AC11" i="65"/>
  <c r="AK11" i="65" s="1"/>
  <c r="AL26" i="65"/>
  <c r="AL22" i="65"/>
  <c r="AL18" i="65"/>
  <c r="AT18" i="65" s="1"/>
  <c r="AL14" i="65"/>
  <c r="AL10" i="65"/>
  <c r="AU27" i="65"/>
  <c r="BC27" i="65" s="1"/>
  <c r="AU23" i="65"/>
  <c r="BC23" i="65" s="1"/>
  <c r="AU19" i="65"/>
  <c r="BC19" i="65" s="1"/>
  <c r="AU15" i="65"/>
  <c r="BC15" i="65" s="1"/>
  <c r="AU11" i="65"/>
  <c r="BC11" i="65" s="1"/>
  <c r="BD24" i="65"/>
  <c r="BL24" i="65" s="1"/>
  <c r="BD20" i="65"/>
  <c r="BD16" i="65"/>
  <c r="BD12" i="65"/>
  <c r="BD8" i="65"/>
  <c r="BL8" i="65" s="1"/>
  <c r="BM25" i="65"/>
  <c r="BM21" i="65"/>
  <c r="BV25" i="65"/>
  <c r="BV21" i="65"/>
  <c r="CD21" i="65" s="1"/>
  <c r="BV17" i="65"/>
  <c r="BV13" i="65"/>
  <c r="BV9" i="65"/>
  <c r="C27" i="65"/>
  <c r="C25" i="65"/>
  <c r="C23" i="65"/>
  <c r="C21" i="65"/>
  <c r="C19" i="65"/>
  <c r="C17" i="65"/>
  <c r="C15" i="65"/>
  <c r="C13" i="65"/>
  <c r="C11" i="65"/>
  <c r="M26" i="65"/>
  <c r="M24" i="65"/>
  <c r="M22" i="65"/>
  <c r="M20" i="65"/>
  <c r="M18" i="65"/>
  <c r="M16" i="65"/>
  <c r="M14" i="65"/>
  <c r="M12" i="65"/>
  <c r="M10" i="65"/>
  <c r="M8" i="65"/>
  <c r="V28" i="65"/>
  <c r="V26" i="65"/>
  <c r="V24" i="65"/>
  <c r="V22" i="65"/>
  <c r="V20" i="65"/>
  <c r="V18" i="65"/>
  <c r="V16" i="65"/>
  <c r="V14" i="65"/>
  <c r="V12" i="65"/>
  <c r="V10" i="65"/>
  <c r="V8" i="65"/>
  <c r="AE25" i="65"/>
  <c r="AE23" i="65"/>
  <c r="AE21" i="65"/>
  <c r="AE19" i="65"/>
  <c r="AE17" i="65"/>
  <c r="AE15" i="65"/>
  <c r="AE13" i="65"/>
  <c r="AE11" i="65"/>
  <c r="AE9" i="65"/>
  <c r="AE7" i="65"/>
  <c r="AM26" i="65"/>
  <c r="AM24" i="65"/>
  <c r="AM22" i="65"/>
  <c r="AM20" i="65"/>
  <c r="AM18" i="65"/>
  <c r="AM16" i="65"/>
  <c r="AC7" i="65"/>
  <c r="B25" i="65"/>
  <c r="J25" i="65" s="1"/>
  <c r="B21" i="65"/>
  <c r="J21" i="65" s="1"/>
  <c r="B17" i="65"/>
  <c r="B13" i="65"/>
  <c r="B9" i="65"/>
  <c r="J9" i="65" s="1"/>
  <c r="K26" i="65"/>
  <c r="K22" i="65"/>
  <c r="K18" i="65"/>
  <c r="K14" i="65"/>
  <c r="K10" i="65"/>
  <c r="B26" i="65"/>
  <c r="B22" i="65"/>
  <c r="B18" i="65"/>
  <c r="B14" i="65"/>
  <c r="J14" i="65" s="1"/>
  <c r="B10" i="65"/>
  <c r="D27" i="65"/>
  <c r="D25" i="65"/>
  <c r="D23" i="65"/>
  <c r="D21" i="65"/>
  <c r="D19" i="65"/>
  <c r="D17" i="65"/>
  <c r="D15" i="65"/>
  <c r="D13" i="65"/>
  <c r="D11" i="65"/>
  <c r="D7" i="65"/>
  <c r="K27" i="65"/>
  <c r="S27" i="65" s="1"/>
  <c r="K23" i="65"/>
  <c r="S23" i="65" s="1"/>
  <c r="K19" i="65"/>
  <c r="K15" i="65"/>
  <c r="S15" i="65" s="1"/>
  <c r="K11" i="65"/>
  <c r="S11" i="65" s="1"/>
  <c r="K7" i="65"/>
  <c r="L27" i="65"/>
  <c r="L25" i="65"/>
  <c r="L23" i="65"/>
  <c r="T28" i="65"/>
  <c r="T24" i="65"/>
  <c r="T20" i="65"/>
  <c r="T16" i="65"/>
  <c r="T12" i="65"/>
  <c r="T8" i="65"/>
  <c r="AC26" i="65"/>
  <c r="AK26" i="65" s="1"/>
  <c r="AC22" i="65"/>
  <c r="AK22" i="65" s="1"/>
  <c r="AC18" i="65"/>
  <c r="AK18" i="65" s="1"/>
  <c r="AC14" i="65"/>
  <c r="AC10" i="65"/>
  <c r="AK10" i="65" s="1"/>
  <c r="AL25" i="65"/>
  <c r="AT25" i="65" s="1"/>
  <c r="AL21" i="65"/>
  <c r="AL17" i="65"/>
  <c r="AL13" i="65"/>
  <c r="AL9" i="65"/>
  <c r="AT9" i="65" s="1"/>
  <c r="AM14" i="65"/>
  <c r="AM12" i="65"/>
  <c r="AM10" i="65"/>
  <c r="AM8" i="65"/>
  <c r="AU26" i="65"/>
  <c r="AU22" i="65"/>
  <c r="AU18" i="65"/>
  <c r="AU14" i="65"/>
  <c r="BC14" i="65" s="1"/>
  <c r="AU10" i="65"/>
  <c r="AW26" i="65"/>
  <c r="AW24" i="65"/>
  <c r="AW22" i="65"/>
  <c r="AW20" i="65"/>
  <c r="AW18" i="65"/>
  <c r="AW16" i="65"/>
  <c r="AW14" i="65"/>
  <c r="AW12" i="65"/>
  <c r="AW10" i="65"/>
  <c r="AW8" i="65"/>
  <c r="BD27" i="65"/>
  <c r="BL27" i="65" s="1"/>
  <c r="BD23" i="65"/>
  <c r="BL23" i="65" s="1"/>
  <c r="BD19" i="65"/>
  <c r="BD15" i="65"/>
  <c r="BL15" i="65" s="1"/>
  <c r="BD11" i="65"/>
  <c r="BL11" i="65" s="1"/>
  <c r="BD7" i="65"/>
  <c r="BE27" i="65"/>
  <c r="BE25" i="65"/>
  <c r="BE23" i="65"/>
  <c r="BE21" i="65"/>
  <c r="BE19" i="65"/>
  <c r="BE17" i="65"/>
  <c r="BE15" i="65"/>
  <c r="BE13" i="65"/>
  <c r="BE11" i="65"/>
  <c r="BE9" i="65"/>
  <c r="BE7" i="65"/>
  <c r="BM24" i="65"/>
  <c r="BM20" i="65"/>
  <c r="BM16" i="65"/>
  <c r="BM12" i="65"/>
  <c r="BU12" i="65" s="1"/>
  <c r="BM8" i="65"/>
  <c r="BU8" i="65" s="1"/>
  <c r="BO27" i="65"/>
  <c r="BO25" i="65"/>
  <c r="BO23" i="65"/>
  <c r="BO21" i="65"/>
  <c r="BO19" i="65"/>
  <c r="BO17" i="65"/>
  <c r="BO15" i="65"/>
  <c r="BO13" i="65"/>
  <c r="BO11" i="65"/>
  <c r="BO9" i="65"/>
  <c r="BO7" i="65"/>
  <c r="BV24" i="65"/>
  <c r="BV20" i="65"/>
  <c r="BV16" i="65"/>
  <c r="BV12" i="65"/>
  <c r="BV8" i="65"/>
  <c r="BX26" i="65"/>
  <c r="BX24" i="65"/>
  <c r="BX22" i="65"/>
  <c r="BX20" i="65"/>
  <c r="BX18" i="65"/>
  <c r="BX16" i="65"/>
  <c r="BX14" i="65"/>
  <c r="BX12" i="65"/>
  <c r="BX10" i="65"/>
  <c r="BX8" i="65"/>
  <c r="L21" i="65"/>
  <c r="L19" i="65"/>
  <c r="L17" i="65"/>
  <c r="L15" i="65"/>
  <c r="L13" i="65"/>
  <c r="L11" i="65"/>
  <c r="L9" i="65"/>
  <c r="L7" i="65"/>
  <c r="U27" i="65"/>
  <c r="U25" i="65"/>
  <c r="U23" i="65"/>
  <c r="U21" i="65"/>
  <c r="U19" i="65"/>
  <c r="U17" i="65"/>
  <c r="U15" i="65"/>
  <c r="U13" i="65"/>
  <c r="U11" i="65"/>
  <c r="U9" i="65"/>
  <c r="U7" i="65"/>
  <c r="AD26" i="65"/>
  <c r="AD24" i="65"/>
  <c r="AD22" i="65"/>
  <c r="AD20" i="65"/>
  <c r="AD18" i="65"/>
  <c r="AD16" i="65"/>
  <c r="AD14" i="65"/>
  <c r="AD12" i="65"/>
  <c r="AD10" i="65"/>
  <c r="AD8" i="65"/>
  <c r="AN26" i="65"/>
  <c r="AN24" i="65"/>
  <c r="AN22" i="65"/>
  <c r="AN20" i="65"/>
  <c r="AN18" i="65"/>
  <c r="AN16" i="65"/>
  <c r="AN14" i="65"/>
  <c r="AN12" i="65"/>
  <c r="AN10" i="65"/>
  <c r="AN8" i="65"/>
  <c r="AU7" i="65"/>
  <c r="AV27" i="65"/>
  <c r="AV25" i="65"/>
  <c r="AV23" i="65"/>
  <c r="AV21" i="65"/>
  <c r="AV19" i="65"/>
  <c r="AV17" i="65"/>
  <c r="AV15" i="65"/>
  <c r="AV13" i="65"/>
  <c r="AV11" i="65"/>
  <c r="AV9" i="65"/>
  <c r="AV7" i="65"/>
  <c r="BF27" i="65"/>
  <c r="BF25" i="65"/>
  <c r="BF23" i="65"/>
  <c r="BF21" i="65"/>
  <c r="BF19" i="65"/>
  <c r="BF17" i="65"/>
  <c r="BF15" i="65"/>
  <c r="BF13" i="65"/>
  <c r="BF11" i="65"/>
  <c r="BF9" i="65"/>
  <c r="BF7" i="65"/>
  <c r="BM17" i="65"/>
  <c r="BM13" i="65"/>
  <c r="BU13" i="65" s="1"/>
  <c r="BM9" i="65"/>
  <c r="BU9" i="65" s="1"/>
  <c r="BN26" i="65"/>
  <c r="BN24" i="65"/>
  <c r="BN22" i="65"/>
  <c r="BN20" i="65"/>
  <c r="BN18" i="65"/>
  <c r="BN16" i="65"/>
  <c r="BN14" i="65"/>
  <c r="BN12" i="65"/>
  <c r="BN10" i="65"/>
  <c r="BN8" i="65"/>
  <c r="BW25" i="65"/>
  <c r="BW23" i="65"/>
  <c r="BW21" i="65"/>
  <c r="BW19" i="65"/>
  <c r="BW17" i="65"/>
  <c r="BW15" i="65"/>
  <c r="BW13" i="65"/>
  <c r="BW11" i="65"/>
  <c r="BW9" i="65"/>
  <c r="BW7" i="65"/>
  <c r="D9" i="65"/>
  <c r="T29" i="65"/>
  <c r="AB29" i="65" s="1"/>
  <c r="T30" i="65"/>
  <c r="AB30" i="65" s="1"/>
  <c r="C9" i="65"/>
  <c r="AE27" i="65"/>
  <c r="AE28" i="65"/>
  <c r="AM28" i="65"/>
  <c r="AM29" i="65"/>
  <c r="AW28" i="65"/>
  <c r="AW29" i="65"/>
  <c r="D26" i="65"/>
  <c r="D20" i="65"/>
  <c r="D16" i="65"/>
  <c r="D12" i="65"/>
  <c r="D8" i="65"/>
  <c r="L28" i="65"/>
  <c r="L29" i="65"/>
  <c r="L26" i="65"/>
  <c r="L24" i="65"/>
  <c r="L22" i="65"/>
  <c r="L20" i="65"/>
  <c r="L18" i="65"/>
  <c r="L16" i="65"/>
  <c r="L14" i="65"/>
  <c r="L12" i="65"/>
  <c r="L10" i="65"/>
  <c r="L8" i="65"/>
  <c r="U28" i="65"/>
  <c r="U26" i="65"/>
  <c r="U24" i="65"/>
  <c r="U22" i="65"/>
  <c r="U20" i="65"/>
  <c r="U18" i="65"/>
  <c r="U16" i="65"/>
  <c r="U14" i="65"/>
  <c r="U12" i="65"/>
  <c r="U10" i="65"/>
  <c r="U8" i="65"/>
  <c r="AD27" i="65"/>
  <c r="AD28" i="65"/>
  <c r="AD25" i="65"/>
  <c r="AD23" i="65"/>
  <c r="AD21" i="65"/>
  <c r="AD19" i="65"/>
  <c r="AD17" i="65"/>
  <c r="AD15" i="65"/>
  <c r="AD13" i="65"/>
  <c r="AD11" i="65"/>
  <c r="AD9" i="65"/>
  <c r="AD7" i="65"/>
  <c r="AL28" i="65"/>
  <c r="AL29" i="65"/>
  <c r="U29" i="65"/>
  <c r="U30" i="65"/>
  <c r="AC27" i="65"/>
  <c r="AC28" i="65"/>
  <c r="AN28" i="65"/>
  <c r="AN29" i="65"/>
  <c r="BD28" i="65"/>
  <c r="BD29" i="65"/>
  <c r="BN28" i="65"/>
  <c r="BN29" i="65"/>
  <c r="BW27" i="65"/>
  <c r="BW28" i="65"/>
  <c r="B29" i="65"/>
  <c r="B30" i="65"/>
  <c r="C7" i="65"/>
  <c r="M28" i="65"/>
  <c r="M29" i="65"/>
  <c r="BM28" i="65"/>
  <c r="BM29" i="65"/>
  <c r="BU29" i="65" s="1"/>
  <c r="D28" i="65"/>
  <c r="D29" i="65"/>
  <c r="D24" i="65"/>
  <c r="D22" i="65"/>
  <c r="D18" i="65"/>
  <c r="D14" i="65"/>
  <c r="D10" i="65"/>
  <c r="B27" i="65"/>
  <c r="B23" i="65"/>
  <c r="B19" i="65"/>
  <c r="B15" i="65"/>
  <c r="B11" i="65"/>
  <c r="B7" i="65"/>
  <c r="C28" i="65"/>
  <c r="C29" i="65"/>
  <c r="C26" i="65"/>
  <c r="C24" i="65"/>
  <c r="C22" i="65"/>
  <c r="C20" i="65"/>
  <c r="C18" i="65"/>
  <c r="C16" i="65"/>
  <c r="C14" i="65"/>
  <c r="C12" i="65"/>
  <c r="C10" i="65"/>
  <c r="C8" i="65"/>
  <c r="K28" i="65"/>
  <c r="K29" i="65"/>
  <c r="K24" i="65"/>
  <c r="S24" i="65" s="1"/>
  <c r="K20" i="65"/>
  <c r="S20" i="65" s="1"/>
  <c r="K16" i="65"/>
  <c r="S16" i="65" s="1"/>
  <c r="K12" i="65"/>
  <c r="S12" i="65" s="1"/>
  <c r="K8" i="65"/>
  <c r="S8" i="65" s="1"/>
  <c r="M27" i="65"/>
  <c r="M25" i="65"/>
  <c r="M23" i="65"/>
  <c r="M21" i="65"/>
  <c r="M19" i="65"/>
  <c r="M17" i="65"/>
  <c r="M15" i="65"/>
  <c r="M13" i="65"/>
  <c r="M11" i="65"/>
  <c r="M9" i="65"/>
  <c r="M7" i="65"/>
  <c r="T26" i="65"/>
  <c r="AB26" i="65" s="1"/>
  <c r="T22" i="65"/>
  <c r="AB22" i="65" s="1"/>
  <c r="T18" i="65"/>
  <c r="AB18" i="65" s="1"/>
  <c r="T14" i="65"/>
  <c r="AB14" i="65" s="1"/>
  <c r="T10" i="65"/>
  <c r="AB10" i="65" s="1"/>
  <c r="V29" i="65"/>
  <c r="V30" i="65"/>
  <c r="V27" i="65"/>
  <c r="V25" i="65"/>
  <c r="V23" i="65"/>
  <c r="V21" i="65"/>
  <c r="V19" i="65"/>
  <c r="V17" i="65"/>
  <c r="V15" i="65"/>
  <c r="V13" i="65"/>
  <c r="V11" i="65"/>
  <c r="V9" i="65"/>
  <c r="V7" i="65"/>
  <c r="AC24" i="65"/>
  <c r="AC20" i="65"/>
  <c r="AC16" i="65"/>
  <c r="AC12" i="65"/>
  <c r="AC8" i="65"/>
  <c r="AE26" i="65"/>
  <c r="AE24" i="65"/>
  <c r="AE22" i="65"/>
  <c r="AE20" i="65"/>
  <c r="AN27" i="65"/>
  <c r="AN25" i="65"/>
  <c r="AN23" i="65"/>
  <c r="AN21" i="65"/>
  <c r="AN19" i="65"/>
  <c r="AN17" i="65"/>
  <c r="AN15" i="65"/>
  <c r="AN13" i="65"/>
  <c r="AN11" i="65"/>
  <c r="AN9" i="65"/>
  <c r="AN7" i="65"/>
  <c r="AV28" i="65"/>
  <c r="AV29" i="65"/>
  <c r="AV26" i="65"/>
  <c r="AV24" i="65"/>
  <c r="AV22" i="65"/>
  <c r="AV20" i="65"/>
  <c r="AV18" i="65"/>
  <c r="AV16" i="65"/>
  <c r="AV14" i="65"/>
  <c r="AV12" i="65"/>
  <c r="AV10" i="65"/>
  <c r="AV8" i="65"/>
  <c r="BF28" i="65"/>
  <c r="BF29" i="65"/>
  <c r="BF26" i="65"/>
  <c r="BF24" i="65"/>
  <c r="BF22" i="65"/>
  <c r="BF20" i="65"/>
  <c r="BF18" i="65"/>
  <c r="BF16" i="65"/>
  <c r="BF14" i="65"/>
  <c r="BF12" i="65"/>
  <c r="BF10" i="65"/>
  <c r="BF8" i="65"/>
  <c r="BM7" i="65"/>
  <c r="BN27" i="65"/>
  <c r="BN25" i="65"/>
  <c r="BN23" i="65"/>
  <c r="BN21" i="65"/>
  <c r="BN19" i="65"/>
  <c r="BN17" i="65"/>
  <c r="BN15" i="65"/>
  <c r="BN13" i="65"/>
  <c r="BN11" i="65"/>
  <c r="BN9" i="65"/>
  <c r="BN7" i="65"/>
  <c r="BV27" i="65"/>
  <c r="BV28" i="65"/>
  <c r="BV11" i="65"/>
  <c r="BV7" i="65"/>
  <c r="BW26" i="65"/>
  <c r="BW24" i="65"/>
  <c r="BW22" i="65"/>
  <c r="BW20" i="65"/>
  <c r="BW18" i="65"/>
  <c r="BW16" i="65"/>
  <c r="BW14" i="65"/>
  <c r="BW12" i="65"/>
  <c r="BW10" i="65"/>
  <c r="BW8" i="65"/>
  <c r="AE18" i="65"/>
  <c r="AE16" i="65"/>
  <c r="AE14" i="65"/>
  <c r="AE12" i="65"/>
  <c r="AE10" i="65"/>
  <c r="AE8" i="65"/>
  <c r="AL27" i="65"/>
  <c r="AL23" i="65"/>
  <c r="AL19" i="65"/>
  <c r="AL15" i="65"/>
  <c r="AL11" i="65"/>
  <c r="AL7" i="65"/>
  <c r="AM27" i="65"/>
  <c r="AM25" i="65"/>
  <c r="AM23" i="65"/>
  <c r="AM21" i="65"/>
  <c r="AM19" i="65"/>
  <c r="AM17" i="65"/>
  <c r="AM15" i="65"/>
  <c r="AM13" i="65"/>
  <c r="AM11" i="65"/>
  <c r="AM9" i="65"/>
  <c r="AM7" i="65"/>
  <c r="AU28" i="65"/>
  <c r="AU29" i="65"/>
  <c r="AU24" i="65"/>
  <c r="AU20" i="65"/>
  <c r="AU16" i="65"/>
  <c r="AU12" i="65"/>
  <c r="AU8" i="65"/>
  <c r="AW27" i="65"/>
  <c r="AW25" i="65"/>
  <c r="AW23" i="65"/>
  <c r="AW21" i="65"/>
  <c r="AW19" i="65"/>
  <c r="AW17" i="65"/>
  <c r="AW15" i="65"/>
  <c r="AW13" i="65"/>
  <c r="AW11" i="65"/>
  <c r="AW9" i="65"/>
  <c r="AW7" i="65"/>
  <c r="BD25" i="65"/>
  <c r="BD21" i="65"/>
  <c r="BD17" i="65"/>
  <c r="BD13" i="65"/>
  <c r="BD9" i="65"/>
  <c r="BE28" i="65"/>
  <c r="BE29" i="65"/>
  <c r="BE26" i="65"/>
  <c r="BE24" i="65"/>
  <c r="BE22" i="65"/>
  <c r="BE20" i="65"/>
  <c r="BE18" i="65"/>
  <c r="BE16" i="65"/>
  <c r="BE14" i="65"/>
  <c r="BE12" i="65"/>
  <c r="BE10" i="65"/>
  <c r="BE8" i="65"/>
  <c r="BM26" i="65"/>
  <c r="BM22" i="65"/>
  <c r="BM18" i="65"/>
  <c r="BM14" i="65"/>
  <c r="BU14" i="65" s="1"/>
  <c r="BM10" i="65"/>
  <c r="BU10" i="65" s="1"/>
  <c r="BO28" i="65"/>
  <c r="BO29" i="65"/>
  <c r="BO26" i="65"/>
  <c r="BO24" i="65"/>
  <c r="BO22" i="65"/>
  <c r="BO20" i="65"/>
  <c r="BO18" i="65"/>
  <c r="BO16" i="65"/>
  <c r="BO14" i="65"/>
  <c r="BO12" i="65"/>
  <c r="BO10" i="65"/>
  <c r="BO8" i="65"/>
  <c r="BV26" i="65"/>
  <c r="BV22" i="65"/>
  <c r="BV18" i="65"/>
  <c r="BV14" i="65"/>
  <c r="BV10" i="65"/>
  <c r="BX27" i="65"/>
  <c r="BX28" i="65"/>
  <c r="BX25" i="65"/>
  <c r="BX23" i="65"/>
  <c r="BX21" i="65"/>
  <c r="BX19" i="65"/>
  <c r="BX17" i="65"/>
  <c r="BX15" i="65"/>
  <c r="BX13" i="65"/>
  <c r="BX11" i="65"/>
  <c r="BX9" i="65"/>
  <c r="BX7" i="65"/>
  <c r="CD11" i="65"/>
  <c r="AK19" i="65"/>
  <c r="S30" i="65"/>
  <c r="BU30" i="65"/>
  <c r="CD29" i="65"/>
  <c r="AT30" i="65"/>
  <c r="AW32" i="5"/>
  <c r="CB32" i="5"/>
  <c r="IA31" i="5"/>
  <c r="EP31" i="5"/>
  <c r="O32" i="5"/>
  <c r="Q32" i="5"/>
  <c r="HZ31" i="5"/>
  <c r="AX31" i="5"/>
  <c r="P32" i="5"/>
  <c r="EN31" i="5"/>
  <c r="EO31" i="5"/>
  <c r="AV32" i="5"/>
  <c r="KI30" i="5"/>
  <c r="KH31" i="5"/>
  <c r="KG32" i="5"/>
  <c r="KE30" i="5"/>
  <c r="KD31" i="5"/>
  <c r="KC32" i="5"/>
  <c r="KA30" i="5"/>
  <c r="JZ31" i="5"/>
  <c r="JY32" i="5"/>
  <c r="JW31" i="5"/>
  <c r="JU31" i="5"/>
  <c r="CV31" i="5"/>
  <c r="CU32" i="5"/>
  <c r="CS30" i="5"/>
  <c r="CR31" i="5"/>
  <c r="CQ32" i="5"/>
  <c r="AG31" i="5"/>
  <c r="AF30" i="5"/>
  <c r="KI31" i="5"/>
  <c r="KH32" i="5"/>
  <c r="KF30" i="5"/>
  <c r="KE31" i="5"/>
  <c r="KD32" i="5"/>
  <c r="KB30" i="5"/>
  <c r="KA31" i="5"/>
  <c r="JZ32" i="5"/>
  <c r="JX30" i="5"/>
  <c r="JW32" i="5"/>
  <c r="JU32" i="5"/>
  <c r="CV32" i="5"/>
  <c r="CT30" i="5"/>
  <c r="CS31" i="5"/>
  <c r="CR32" i="5"/>
  <c r="AH30" i="5"/>
  <c r="AG32" i="5"/>
  <c r="AF29" i="5"/>
  <c r="KI32" i="5"/>
  <c r="KG30" i="5"/>
  <c r="KF31" i="5"/>
  <c r="KE32" i="5"/>
  <c r="KC30" i="5"/>
  <c r="KB31" i="5"/>
  <c r="KA32" i="5"/>
  <c r="JY30" i="5"/>
  <c r="JX31" i="5"/>
  <c r="JV31" i="5"/>
  <c r="CU30" i="5"/>
  <c r="CT31" i="5"/>
  <c r="CS32" i="5"/>
  <c r="CQ30" i="5"/>
  <c r="AH31" i="5"/>
  <c r="AF31" i="5"/>
  <c r="KH30" i="5"/>
  <c r="KG31" i="5"/>
  <c r="KF32" i="5"/>
  <c r="KD30" i="5"/>
  <c r="KC31" i="5"/>
  <c r="KB32" i="5"/>
  <c r="JZ30" i="5"/>
  <c r="JY31" i="5"/>
  <c r="JX32" i="5"/>
  <c r="JV32" i="5"/>
  <c r="CV30" i="5"/>
  <c r="CU31" i="5"/>
  <c r="CT32" i="5"/>
  <c r="CR30" i="5"/>
  <c r="CQ31" i="5"/>
  <c r="AH32" i="5"/>
  <c r="AF32" i="5"/>
  <c r="FR31" i="5"/>
  <c r="FR32" i="5"/>
  <c r="DJ32" i="5"/>
  <c r="EO32" i="5"/>
  <c r="JE31" i="5"/>
  <c r="DK31" i="5"/>
  <c r="DJ31" i="5"/>
  <c r="IB32" i="5"/>
  <c r="DK32" i="5"/>
  <c r="JE32" i="5"/>
  <c r="DL32" i="5"/>
  <c r="FS32" i="5"/>
  <c r="JF32" i="5"/>
  <c r="GW31" i="5"/>
  <c r="FT32" i="5"/>
  <c r="JD31" i="5"/>
  <c r="EN32" i="5"/>
  <c r="JF31" i="5"/>
  <c r="GX31" i="5"/>
  <c r="FT31" i="5"/>
  <c r="FS31" i="5"/>
  <c r="IA32" i="5"/>
  <c r="GV31" i="5"/>
  <c r="EP32" i="5"/>
  <c r="GX32" i="5"/>
  <c r="DL31" i="5"/>
  <c r="GV32" i="5"/>
  <c r="GW32" i="5"/>
  <c r="JD32" i="5"/>
  <c r="HZ32" i="5"/>
  <c r="AW31" i="5"/>
  <c r="BZ32" i="5"/>
  <c r="CA32" i="5"/>
  <c r="DJ30" i="5"/>
  <c r="IB31" i="5"/>
  <c r="JE30" i="5"/>
  <c r="Q31" i="5"/>
  <c r="P31" i="5"/>
  <c r="AV31" i="5"/>
  <c r="JF30" i="5"/>
  <c r="DL30" i="5"/>
  <c r="DK30" i="5"/>
  <c r="JD30" i="5"/>
  <c r="IA20" i="5" l="1"/>
  <c r="HR20" i="5"/>
  <c r="IA28" i="5"/>
  <c r="HR28" i="5"/>
  <c r="HZ27" i="5"/>
  <c r="HN27" i="5"/>
  <c r="IA29" i="5"/>
  <c r="HR29" i="5"/>
  <c r="HZ25" i="5"/>
  <c r="HN25" i="5"/>
  <c r="IB23" i="5"/>
  <c r="HV23" i="5"/>
  <c r="IB20" i="5"/>
  <c r="HV20" i="5"/>
  <c r="IB28" i="5"/>
  <c r="HV28" i="5"/>
  <c r="HZ16" i="5"/>
  <c r="HN16" i="5"/>
  <c r="IB25" i="5"/>
  <c r="HV25" i="5"/>
  <c r="HN9" i="5"/>
  <c r="HZ9" i="5"/>
  <c r="HZ10" i="5"/>
  <c r="HN10" i="5"/>
  <c r="HZ15" i="5"/>
  <c r="HN15" i="5"/>
  <c r="IA18" i="5"/>
  <c r="HR18" i="5"/>
  <c r="IA26" i="5"/>
  <c r="HR26" i="5"/>
  <c r="HZ23" i="5"/>
  <c r="HN23" i="5"/>
  <c r="IA25" i="5"/>
  <c r="HR25" i="5"/>
  <c r="HZ17" i="5"/>
  <c r="HN17" i="5"/>
  <c r="IB19" i="5"/>
  <c r="HV19" i="5"/>
  <c r="HZ30" i="5"/>
  <c r="HN30" i="5"/>
  <c r="IB18" i="5"/>
  <c r="HV18" i="5"/>
  <c r="IB26" i="5"/>
  <c r="HV26" i="5"/>
  <c r="HZ28" i="5"/>
  <c r="HN28" i="5"/>
  <c r="IA27" i="5"/>
  <c r="HR27" i="5"/>
  <c r="HZ29" i="5"/>
  <c r="HN29" i="5"/>
  <c r="IB21" i="5"/>
  <c r="HV21" i="5"/>
  <c r="HZ26" i="5"/>
  <c r="HN26" i="5"/>
  <c r="IA16" i="5"/>
  <c r="HR16" i="5"/>
  <c r="IA24" i="5"/>
  <c r="HR24" i="5"/>
  <c r="HZ19" i="5"/>
  <c r="HN19" i="5"/>
  <c r="IA21" i="5"/>
  <c r="HR21" i="5"/>
  <c r="HZ22" i="5"/>
  <c r="HN22" i="5"/>
  <c r="IB16" i="5"/>
  <c r="HV16" i="5"/>
  <c r="IB24" i="5"/>
  <c r="HV24" i="5"/>
  <c r="HZ24" i="5"/>
  <c r="HN24" i="5"/>
  <c r="IA23" i="5"/>
  <c r="HR23" i="5"/>
  <c r="HZ21" i="5"/>
  <c r="HN21" i="5"/>
  <c r="IB17" i="5"/>
  <c r="HV17" i="5"/>
  <c r="HZ18" i="5"/>
  <c r="HN18" i="5"/>
  <c r="HZ12" i="5"/>
  <c r="HN12" i="5"/>
  <c r="HN13" i="5"/>
  <c r="HZ13" i="5"/>
  <c r="HZ14" i="5"/>
  <c r="HN14" i="5"/>
  <c r="HN11" i="5"/>
  <c r="HZ11" i="5"/>
  <c r="HN8" i="5"/>
  <c r="HZ8" i="5"/>
  <c r="HN31" i="5"/>
  <c r="HN32" i="5"/>
  <c r="IA22" i="5"/>
  <c r="HR22" i="5"/>
  <c r="IA30" i="5"/>
  <c r="HR30" i="5"/>
  <c r="IA17" i="5"/>
  <c r="HR17" i="5"/>
  <c r="IB27" i="5"/>
  <c r="HV27" i="5"/>
  <c r="IB22" i="5"/>
  <c r="HV22" i="5"/>
  <c r="IB30" i="5"/>
  <c r="HV30" i="5"/>
  <c r="HZ20" i="5"/>
  <c r="HN20" i="5"/>
  <c r="IA19" i="5"/>
  <c r="HR19" i="5"/>
  <c r="IB29" i="5"/>
  <c r="HV29" i="5"/>
  <c r="C32" i="5"/>
  <c r="AB7" i="65"/>
  <c r="BU7" i="65"/>
  <c r="BL7" i="65"/>
  <c r="S7" i="65"/>
  <c r="P19" i="5"/>
  <c r="G19" i="5"/>
  <c r="O31" i="5"/>
  <c r="C31" i="5"/>
  <c r="Q20" i="5"/>
  <c r="K20" i="5"/>
  <c r="Q21" i="5"/>
  <c r="K21" i="5"/>
  <c r="P22" i="5"/>
  <c r="G22" i="5"/>
  <c r="Q28" i="5"/>
  <c r="K28" i="5"/>
  <c r="AX16" i="5"/>
  <c r="AR16" i="5"/>
  <c r="EN10" i="5"/>
  <c r="EB10" i="5"/>
  <c r="DK13" i="5"/>
  <c r="DB13" i="5"/>
  <c r="CA12" i="5"/>
  <c r="BR12" i="5"/>
  <c r="JF18" i="5"/>
  <c r="IZ18" i="5"/>
  <c r="JD18" i="5"/>
  <c r="IR18" i="5"/>
  <c r="GW9" i="5"/>
  <c r="GN9" i="5"/>
  <c r="GW25" i="5"/>
  <c r="GN25" i="5"/>
  <c r="FT8" i="5"/>
  <c r="FN8" i="5"/>
  <c r="FN32" i="5"/>
  <c r="FN31" i="5"/>
  <c r="FT24" i="5"/>
  <c r="FN24" i="5"/>
  <c r="EO8" i="5"/>
  <c r="EF8" i="5"/>
  <c r="EF31" i="5"/>
  <c r="EF32" i="5"/>
  <c r="EO24" i="5"/>
  <c r="EF24" i="5"/>
  <c r="EN23" i="5"/>
  <c r="EB23" i="5"/>
  <c r="DL15" i="5"/>
  <c r="DF15" i="5"/>
  <c r="DJ12" i="5"/>
  <c r="CX12" i="5"/>
  <c r="CB14" i="5"/>
  <c r="BV14" i="5"/>
  <c r="CB30" i="5"/>
  <c r="BV30" i="5"/>
  <c r="P29" i="5"/>
  <c r="G29" i="5"/>
  <c r="Q16" i="5"/>
  <c r="K16" i="5"/>
  <c r="Q13" i="5"/>
  <c r="K13" i="5"/>
  <c r="Q23" i="5"/>
  <c r="K23" i="5"/>
  <c r="G8" i="5"/>
  <c r="G31" i="5"/>
  <c r="G32" i="5"/>
  <c r="O30" i="5"/>
  <c r="C30" i="5"/>
  <c r="P24" i="5"/>
  <c r="G24" i="5"/>
  <c r="P30" i="5"/>
  <c r="G30" i="5"/>
  <c r="O17" i="5"/>
  <c r="C17" i="5"/>
  <c r="O14" i="5"/>
  <c r="C14" i="5"/>
  <c r="AW14" i="5"/>
  <c r="AN14" i="5"/>
  <c r="AW20" i="5"/>
  <c r="AN20" i="5"/>
  <c r="AV11" i="5"/>
  <c r="AJ11" i="5"/>
  <c r="AW11" i="5"/>
  <c r="AN11" i="5"/>
  <c r="AV17" i="5"/>
  <c r="AJ17" i="5"/>
  <c r="AX11" i="5"/>
  <c r="AR11" i="5"/>
  <c r="AX23" i="5"/>
  <c r="AR23" i="5"/>
  <c r="AX18" i="5"/>
  <c r="AR18" i="5"/>
  <c r="AV12" i="5"/>
  <c r="AJ12" i="5"/>
  <c r="AW19" i="5"/>
  <c r="AN19" i="5"/>
  <c r="AX17" i="5"/>
  <c r="AR17" i="5"/>
  <c r="AV14" i="5"/>
  <c r="AJ14" i="5"/>
  <c r="JE11" i="5"/>
  <c r="IV11" i="5"/>
  <c r="JE27" i="5"/>
  <c r="IV27" i="5"/>
  <c r="JD19" i="5"/>
  <c r="IR19" i="5"/>
  <c r="GX17" i="5"/>
  <c r="GR17" i="5"/>
  <c r="GV14" i="5"/>
  <c r="GJ14" i="5"/>
  <c r="FS23" i="5"/>
  <c r="FJ23" i="5"/>
  <c r="FR25" i="5"/>
  <c r="FF25" i="5"/>
  <c r="EP12" i="5"/>
  <c r="EJ12" i="5"/>
  <c r="EP28" i="5"/>
  <c r="EJ28" i="5"/>
  <c r="DK10" i="5"/>
  <c r="DB10" i="5"/>
  <c r="DK26" i="5"/>
  <c r="DB26" i="5"/>
  <c r="CA17" i="5"/>
  <c r="BR17" i="5"/>
  <c r="BZ11" i="5"/>
  <c r="BN11" i="5"/>
  <c r="BZ27" i="5"/>
  <c r="BN27" i="5"/>
  <c r="GX16" i="5"/>
  <c r="GR16" i="5"/>
  <c r="FS16" i="5"/>
  <c r="FJ16" i="5"/>
  <c r="EP29" i="5"/>
  <c r="EJ29" i="5"/>
  <c r="DK27" i="5"/>
  <c r="DB27" i="5"/>
  <c r="BZ29" i="5"/>
  <c r="BN29" i="5"/>
  <c r="JD14" i="5"/>
  <c r="IR14" i="5"/>
  <c r="FT18" i="5"/>
  <c r="FN18" i="5"/>
  <c r="FR16" i="5"/>
  <c r="FF16" i="5"/>
  <c r="EN11" i="5"/>
  <c r="EB11" i="5"/>
  <c r="DL27" i="5"/>
  <c r="DF27" i="5"/>
  <c r="CB28" i="5"/>
  <c r="BV28" i="5"/>
  <c r="JF19" i="5"/>
  <c r="IZ19" i="5"/>
  <c r="JD20" i="5"/>
  <c r="IR20" i="5"/>
  <c r="GW22" i="5"/>
  <c r="GN22" i="5"/>
  <c r="FT17" i="5"/>
  <c r="FN17" i="5"/>
  <c r="FT25" i="5"/>
  <c r="FN25" i="5"/>
  <c r="FR30" i="5"/>
  <c r="FF30" i="5"/>
  <c r="EO23" i="5"/>
  <c r="EF23" i="5"/>
  <c r="EN25" i="5"/>
  <c r="EB25" i="5"/>
  <c r="DL12" i="5"/>
  <c r="DF12" i="5"/>
  <c r="DJ22" i="5"/>
  <c r="CX22" i="5"/>
  <c r="CB11" i="5"/>
  <c r="BV11" i="5"/>
  <c r="CB27" i="5"/>
  <c r="BV27" i="5"/>
  <c r="FR8" i="5"/>
  <c r="FF8" i="5"/>
  <c r="FF31" i="5"/>
  <c r="FF32" i="5"/>
  <c r="GV20" i="5"/>
  <c r="GJ20" i="5"/>
  <c r="FR15" i="5"/>
  <c r="FF15" i="5"/>
  <c r="EP27" i="5"/>
  <c r="EJ27" i="5"/>
  <c r="DK25" i="5"/>
  <c r="DB25" i="5"/>
  <c r="JF16" i="5"/>
  <c r="IZ16" i="5"/>
  <c r="JD10" i="5"/>
  <c r="IR10" i="5"/>
  <c r="GW21" i="5"/>
  <c r="GN21" i="5"/>
  <c r="GV25" i="5"/>
  <c r="GJ25" i="5"/>
  <c r="FT20" i="5"/>
  <c r="FN20" i="5"/>
  <c r="FR20" i="5"/>
  <c r="FF20" i="5"/>
  <c r="EO20" i="5"/>
  <c r="EF20" i="5"/>
  <c r="EN15" i="5"/>
  <c r="EB15" i="5"/>
  <c r="DL11" i="5"/>
  <c r="DF11" i="5"/>
  <c r="DL29" i="5"/>
  <c r="DF29" i="5"/>
  <c r="CB10" i="5"/>
  <c r="BV10" i="5"/>
  <c r="CB26" i="5"/>
  <c r="BV26" i="5"/>
  <c r="P9" i="5"/>
  <c r="G9" i="5"/>
  <c r="P11" i="5"/>
  <c r="G11" i="5"/>
  <c r="P25" i="5"/>
  <c r="G25" i="5"/>
  <c r="K8" i="5"/>
  <c r="K31" i="5"/>
  <c r="K32" i="5"/>
  <c r="O27" i="5"/>
  <c r="C27" i="5"/>
  <c r="O28" i="5"/>
  <c r="C28" i="5"/>
  <c r="Q9" i="5"/>
  <c r="K9" i="5"/>
  <c r="Q17" i="5"/>
  <c r="K17" i="5"/>
  <c r="Q25" i="5"/>
  <c r="K25" i="5"/>
  <c r="O24" i="5"/>
  <c r="C24" i="5"/>
  <c r="O10" i="5"/>
  <c r="C10" i="5"/>
  <c r="P10" i="5"/>
  <c r="G10" i="5"/>
  <c r="P18" i="5"/>
  <c r="G18" i="5"/>
  <c r="O29" i="5"/>
  <c r="C29" i="5"/>
  <c r="Q18" i="5"/>
  <c r="K18" i="5"/>
  <c r="O22" i="5"/>
  <c r="C22" i="5"/>
  <c r="AW10" i="5"/>
  <c r="AN10" i="5"/>
  <c r="AW28" i="5"/>
  <c r="AN28" i="5"/>
  <c r="AV23" i="5"/>
  <c r="AJ23" i="5"/>
  <c r="AW27" i="5"/>
  <c r="AN27" i="5"/>
  <c r="AV9" i="5"/>
  <c r="AJ9" i="5"/>
  <c r="AV29" i="5"/>
  <c r="AJ29" i="5"/>
  <c r="AV18" i="5"/>
  <c r="AJ18" i="5"/>
  <c r="AX8" i="5"/>
  <c r="AR8" i="5"/>
  <c r="AR31" i="5"/>
  <c r="AR32" i="5"/>
  <c r="AX12" i="5"/>
  <c r="AR12" i="5"/>
  <c r="AX14" i="5"/>
  <c r="AR14" i="5"/>
  <c r="AX20" i="5"/>
  <c r="AR20" i="5"/>
  <c r="AX24" i="5"/>
  <c r="AR24" i="5"/>
  <c r="AV24" i="5"/>
  <c r="AJ24" i="5"/>
  <c r="AW13" i="5"/>
  <c r="AN13" i="5"/>
  <c r="AW15" i="5"/>
  <c r="AN15" i="5"/>
  <c r="AW29" i="5"/>
  <c r="AN29" i="5"/>
  <c r="AX9" i="5"/>
  <c r="AR9" i="5"/>
  <c r="AX25" i="5"/>
  <c r="AR25" i="5"/>
  <c r="JD8" i="5"/>
  <c r="IR8" i="5"/>
  <c r="IR31" i="5"/>
  <c r="IR30" i="5"/>
  <c r="IR32" i="5"/>
  <c r="JE9" i="5"/>
  <c r="IV9" i="5"/>
  <c r="JE17" i="5"/>
  <c r="IV17" i="5"/>
  <c r="JE25" i="5"/>
  <c r="IV25" i="5"/>
  <c r="JD15" i="5"/>
  <c r="IR15" i="5"/>
  <c r="GX15" i="5"/>
  <c r="GR15" i="5"/>
  <c r="GX23" i="5"/>
  <c r="GR23" i="5"/>
  <c r="GV10" i="5"/>
  <c r="GJ10" i="5"/>
  <c r="GV26" i="5"/>
  <c r="GJ26" i="5"/>
  <c r="FS13" i="5"/>
  <c r="FJ13" i="5"/>
  <c r="FS21" i="5"/>
  <c r="FJ21" i="5"/>
  <c r="FS29" i="5"/>
  <c r="FJ29" i="5"/>
  <c r="FR21" i="5"/>
  <c r="FF21" i="5"/>
  <c r="EP10" i="5"/>
  <c r="EJ10" i="5"/>
  <c r="EP18" i="5"/>
  <c r="EJ18" i="5"/>
  <c r="EP26" i="5"/>
  <c r="EJ26" i="5"/>
  <c r="EN16" i="5"/>
  <c r="EB16" i="5"/>
  <c r="DK8" i="5"/>
  <c r="DB8" i="5"/>
  <c r="DB32" i="5"/>
  <c r="DB31" i="5"/>
  <c r="DB30" i="5"/>
  <c r="DK16" i="5"/>
  <c r="DB16" i="5"/>
  <c r="DK24" i="5"/>
  <c r="DB24" i="5"/>
  <c r="DJ13" i="5"/>
  <c r="CX13" i="5"/>
  <c r="DJ29" i="5"/>
  <c r="CX29" i="5"/>
  <c r="CA15" i="5"/>
  <c r="BR15" i="5"/>
  <c r="CA23" i="5"/>
  <c r="BR23" i="5"/>
  <c r="CA31" i="5"/>
  <c r="BR31" i="5"/>
  <c r="BZ23" i="5"/>
  <c r="BN23" i="5"/>
  <c r="JE22" i="5"/>
  <c r="IV22" i="5"/>
  <c r="JD29" i="5"/>
  <c r="IR29" i="5"/>
  <c r="GX14" i="5"/>
  <c r="GR14" i="5"/>
  <c r="GX30" i="5"/>
  <c r="GR30" i="5"/>
  <c r="FS12" i="5"/>
  <c r="FJ12" i="5"/>
  <c r="FS28" i="5"/>
  <c r="FJ28" i="5"/>
  <c r="EP9" i="5"/>
  <c r="EJ9" i="5"/>
  <c r="EP25" i="5"/>
  <c r="EJ25" i="5"/>
  <c r="EN30" i="5"/>
  <c r="EB30" i="5"/>
  <c r="DK23" i="5"/>
  <c r="DB23" i="5"/>
  <c r="DJ27" i="5"/>
  <c r="CX27" i="5"/>
  <c r="CA22" i="5"/>
  <c r="BR22" i="5"/>
  <c r="BZ21" i="5"/>
  <c r="BN21" i="5"/>
  <c r="EN8" i="5"/>
  <c r="EB8" i="5"/>
  <c r="EB32" i="5"/>
  <c r="EB31" i="5"/>
  <c r="JF28" i="5"/>
  <c r="IZ28" i="5"/>
  <c r="GW19" i="5"/>
  <c r="GN19" i="5"/>
  <c r="GV13" i="5"/>
  <c r="GJ13" i="5"/>
  <c r="FT14" i="5"/>
  <c r="FN14" i="5"/>
  <c r="FT30" i="5"/>
  <c r="FN30" i="5"/>
  <c r="EO10" i="5"/>
  <c r="EF10" i="5"/>
  <c r="EO26" i="5"/>
  <c r="EF26" i="5"/>
  <c r="DL9" i="5"/>
  <c r="DF9" i="5"/>
  <c r="DL23" i="5"/>
  <c r="DF23" i="5"/>
  <c r="CB8" i="5"/>
  <c r="BV8" i="5"/>
  <c r="BV32" i="5"/>
  <c r="CB24" i="5"/>
  <c r="BV24" i="5"/>
  <c r="BZ26" i="5"/>
  <c r="BN26" i="5"/>
  <c r="JF9" i="5"/>
  <c r="IZ9" i="5"/>
  <c r="JF17" i="5"/>
  <c r="IZ17" i="5"/>
  <c r="JF25" i="5"/>
  <c r="IZ25" i="5"/>
  <c r="JD16" i="5"/>
  <c r="IR16" i="5"/>
  <c r="GW12" i="5"/>
  <c r="GN12" i="5"/>
  <c r="GW20" i="5"/>
  <c r="GN20" i="5"/>
  <c r="GW28" i="5"/>
  <c r="GN28" i="5"/>
  <c r="GV19" i="5"/>
  <c r="GJ19" i="5"/>
  <c r="FT15" i="5"/>
  <c r="FN15" i="5"/>
  <c r="FT23" i="5"/>
  <c r="FN23" i="5"/>
  <c r="FR10" i="5"/>
  <c r="FF10" i="5"/>
  <c r="FR26" i="5"/>
  <c r="FF26" i="5"/>
  <c r="EO13" i="5"/>
  <c r="EF13" i="5"/>
  <c r="EO21" i="5"/>
  <c r="EF21" i="5"/>
  <c r="EO29" i="5"/>
  <c r="EF29" i="5"/>
  <c r="EN21" i="5"/>
  <c r="EB21" i="5"/>
  <c r="DL10" i="5"/>
  <c r="DF10" i="5"/>
  <c r="DL18" i="5"/>
  <c r="DF18" i="5"/>
  <c r="DL26" i="5"/>
  <c r="DF26" i="5"/>
  <c r="DJ18" i="5"/>
  <c r="CX18" i="5"/>
  <c r="CB9" i="5"/>
  <c r="BV9" i="5"/>
  <c r="CB17" i="5"/>
  <c r="BV17" i="5"/>
  <c r="CB25" i="5"/>
  <c r="BV25" i="5"/>
  <c r="BZ12" i="5"/>
  <c r="BN12" i="5"/>
  <c r="BZ28" i="5"/>
  <c r="BN28" i="5"/>
  <c r="JE14" i="5"/>
  <c r="IV14" i="5"/>
  <c r="JE24" i="5"/>
  <c r="IV24" i="5"/>
  <c r="JD25" i="5"/>
  <c r="IR25" i="5"/>
  <c r="GX18" i="5"/>
  <c r="GR18" i="5"/>
  <c r="GV12" i="5"/>
  <c r="GJ12" i="5"/>
  <c r="FS14" i="5"/>
  <c r="FJ14" i="5"/>
  <c r="FS30" i="5"/>
  <c r="FJ30" i="5"/>
  <c r="EP23" i="5"/>
  <c r="EJ23" i="5"/>
  <c r="EN26" i="5"/>
  <c r="EB26" i="5"/>
  <c r="DK19" i="5"/>
  <c r="DB19" i="5"/>
  <c r="DJ23" i="5"/>
  <c r="CX23" i="5"/>
  <c r="CA20" i="5"/>
  <c r="BR20" i="5"/>
  <c r="BZ17" i="5"/>
  <c r="BN17" i="5"/>
  <c r="JF12" i="5"/>
  <c r="IZ12" i="5"/>
  <c r="JF26" i="5"/>
  <c r="IZ26" i="5"/>
  <c r="GW17" i="5"/>
  <c r="GN17" i="5"/>
  <c r="GV17" i="5"/>
  <c r="GJ17" i="5"/>
  <c r="FT16" i="5"/>
  <c r="FN16" i="5"/>
  <c r="FR12" i="5"/>
  <c r="FF12" i="5"/>
  <c r="EO16" i="5"/>
  <c r="EF16" i="5"/>
  <c r="EO30" i="5"/>
  <c r="EF30" i="5"/>
  <c r="DL25" i="5"/>
  <c r="DF25" i="5"/>
  <c r="DJ28" i="5"/>
  <c r="CX28" i="5"/>
  <c r="CB22" i="5"/>
  <c r="BV22" i="5"/>
  <c r="BZ22" i="5"/>
  <c r="BN22" i="5"/>
  <c r="P21" i="5"/>
  <c r="G21" i="5"/>
  <c r="P27" i="5"/>
  <c r="G27" i="5"/>
  <c r="O15" i="5"/>
  <c r="C15" i="5"/>
  <c r="O20" i="5"/>
  <c r="C20" i="5"/>
  <c r="Q26" i="5"/>
  <c r="K26" i="5"/>
  <c r="Q29" i="5"/>
  <c r="K29" i="5"/>
  <c r="P14" i="5"/>
  <c r="G14" i="5"/>
  <c r="AW22" i="5"/>
  <c r="AN22" i="5"/>
  <c r="AX28" i="5"/>
  <c r="AR28" i="5"/>
  <c r="AV16" i="5"/>
  <c r="AJ16" i="5"/>
  <c r="AW9" i="5"/>
  <c r="AN9" i="5"/>
  <c r="AW23" i="5"/>
  <c r="AN23" i="5"/>
  <c r="AV21" i="5"/>
  <c r="AJ21" i="5"/>
  <c r="JE13" i="5"/>
  <c r="IV13" i="5"/>
  <c r="JE19" i="5"/>
  <c r="IV19" i="5"/>
  <c r="JE21" i="5"/>
  <c r="IV21" i="5"/>
  <c r="JE29" i="5"/>
  <c r="IV29" i="5"/>
  <c r="JD23" i="5"/>
  <c r="IR23" i="5"/>
  <c r="GX11" i="5"/>
  <c r="GR11" i="5"/>
  <c r="GX19" i="5"/>
  <c r="GR19" i="5"/>
  <c r="GX27" i="5"/>
  <c r="GR27" i="5"/>
  <c r="GV18" i="5"/>
  <c r="GJ18" i="5"/>
  <c r="FS9" i="5"/>
  <c r="FJ9" i="5"/>
  <c r="FS17" i="5"/>
  <c r="FJ17" i="5"/>
  <c r="FS25" i="5"/>
  <c r="FJ25" i="5"/>
  <c r="FR13" i="5"/>
  <c r="FF13" i="5"/>
  <c r="FR29" i="5"/>
  <c r="FF29" i="5"/>
  <c r="EP14" i="5"/>
  <c r="EJ14" i="5"/>
  <c r="EP22" i="5"/>
  <c r="EJ22" i="5"/>
  <c r="EP30" i="5"/>
  <c r="EJ30" i="5"/>
  <c r="EN24" i="5"/>
  <c r="EB24" i="5"/>
  <c r="DK12" i="5"/>
  <c r="DB12" i="5"/>
  <c r="DK20" i="5"/>
  <c r="DB20" i="5"/>
  <c r="DK28" i="5"/>
  <c r="DB28" i="5"/>
  <c r="DJ21" i="5"/>
  <c r="CX21" i="5"/>
  <c r="CA11" i="5"/>
  <c r="BR11" i="5"/>
  <c r="CA19" i="5"/>
  <c r="BR19" i="5"/>
  <c r="CA27" i="5"/>
  <c r="BR27" i="5"/>
  <c r="BZ15" i="5"/>
  <c r="BN15" i="5"/>
  <c r="BZ31" i="5"/>
  <c r="BN31" i="5"/>
  <c r="JD13" i="5"/>
  <c r="IR13" i="5"/>
  <c r="GX22" i="5"/>
  <c r="GR22" i="5"/>
  <c r="GV24" i="5"/>
  <c r="GJ24" i="5"/>
  <c r="FS20" i="5"/>
  <c r="FJ20" i="5"/>
  <c r="FR19" i="5"/>
  <c r="FF19" i="5"/>
  <c r="EP17" i="5"/>
  <c r="EJ17" i="5"/>
  <c r="EN14" i="5"/>
  <c r="EB14" i="5"/>
  <c r="DK17" i="5"/>
  <c r="DB17" i="5"/>
  <c r="DJ11" i="5"/>
  <c r="CX11" i="5"/>
  <c r="CA14" i="5"/>
  <c r="BR14" i="5"/>
  <c r="CA30" i="5"/>
  <c r="BR30" i="5"/>
  <c r="JF20" i="5"/>
  <c r="IZ20" i="5"/>
  <c r="JD22" i="5"/>
  <c r="IR22" i="5"/>
  <c r="GW11" i="5"/>
  <c r="GN11" i="5"/>
  <c r="GW27" i="5"/>
  <c r="GN27" i="5"/>
  <c r="GV29" i="5"/>
  <c r="GJ29" i="5"/>
  <c r="FT22" i="5"/>
  <c r="FN22" i="5"/>
  <c r="FR24" i="5"/>
  <c r="FF24" i="5"/>
  <c r="EO18" i="5"/>
  <c r="EF18" i="5"/>
  <c r="EN19" i="5"/>
  <c r="EB19" i="5"/>
  <c r="DL17" i="5"/>
  <c r="DF17" i="5"/>
  <c r="DJ16" i="5"/>
  <c r="CX16" i="5"/>
  <c r="CB16" i="5"/>
  <c r="BV16" i="5"/>
  <c r="BZ10" i="5"/>
  <c r="BN10" i="5"/>
  <c r="JF13" i="5"/>
  <c r="IZ13" i="5"/>
  <c r="JF21" i="5"/>
  <c r="IZ21" i="5"/>
  <c r="JF29" i="5"/>
  <c r="IZ29" i="5"/>
  <c r="JD24" i="5"/>
  <c r="IR24" i="5"/>
  <c r="GW8" i="5"/>
  <c r="GN8" i="5"/>
  <c r="GN32" i="5"/>
  <c r="GN31" i="5"/>
  <c r="GW16" i="5"/>
  <c r="GN16" i="5"/>
  <c r="GW24" i="5"/>
  <c r="GN24" i="5"/>
  <c r="GV11" i="5"/>
  <c r="GJ11" i="5"/>
  <c r="GV27" i="5"/>
  <c r="GJ27" i="5"/>
  <c r="FT11" i="5"/>
  <c r="FN11" i="5"/>
  <c r="FT19" i="5"/>
  <c r="FN19" i="5"/>
  <c r="FT27" i="5"/>
  <c r="FN27" i="5"/>
  <c r="FR18" i="5"/>
  <c r="FF18" i="5"/>
  <c r="EO9" i="5"/>
  <c r="EF9" i="5"/>
  <c r="EO17" i="5"/>
  <c r="EF17" i="5"/>
  <c r="EO25" i="5"/>
  <c r="EF25" i="5"/>
  <c r="EN13" i="5"/>
  <c r="EB13" i="5"/>
  <c r="EN29" i="5"/>
  <c r="EB29" i="5"/>
  <c r="DL14" i="5"/>
  <c r="DF14" i="5"/>
  <c r="DL22" i="5"/>
  <c r="DF22" i="5"/>
  <c r="DJ10" i="5"/>
  <c r="CX10" i="5"/>
  <c r="DJ26" i="5"/>
  <c r="CX26" i="5"/>
  <c r="CB13" i="5"/>
  <c r="BV13" i="5"/>
  <c r="CB21" i="5"/>
  <c r="BV21" i="5"/>
  <c r="CB29" i="5"/>
  <c r="BV29" i="5"/>
  <c r="BZ20" i="5"/>
  <c r="BN20" i="5"/>
  <c r="JE10" i="5"/>
  <c r="IV10" i="5"/>
  <c r="JE18" i="5"/>
  <c r="IV18" i="5"/>
  <c r="JD9" i="5"/>
  <c r="IR9" i="5"/>
  <c r="GX10" i="5"/>
  <c r="GR10" i="5"/>
  <c r="GX24" i="5"/>
  <c r="GR24" i="5"/>
  <c r="GV28" i="5"/>
  <c r="GJ28" i="5"/>
  <c r="FS22" i="5"/>
  <c r="FJ22" i="5"/>
  <c r="FR23" i="5"/>
  <c r="FF23" i="5"/>
  <c r="EP15" i="5"/>
  <c r="EJ15" i="5"/>
  <c r="DK29" i="5"/>
  <c r="DB29" i="5"/>
  <c r="CA28" i="5"/>
  <c r="BR28" i="5"/>
  <c r="JF8" i="5"/>
  <c r="IZ8" i="5"/>
  <c r="IZ30" i="5"/>
  <c r="IZ31" i="5"/>
  <c r="IZ32" i="5"/>
  <c r="P13" i="5"/>
  <c r="G13" i="5"/>
  <c r="O11" i="5"/>
  <c r="C11" i="5"/>
  <c r="O18" i="5"/>
  <c r="C18" i="5"/>
  <c r="Q15" i="5"/>
  <c r="K15" i="5"/>
  <c r="O16" i="5"/>
  <c r="C16" i="5"/>
  <c r="P16" i="5"/>
  <c r="G16" i="5"/>
  <c r="O21" i="5"/>
  <c r="C21" i="5"/>
  <c r="Q10" i="5"/>
  <c r="K10" i="5"/>
  <c r="Q24" i="5"/>
  <c r="K24" i="5"/>
  <c r="AW12" i="5"/>
  <c r="AN12" i="5"/>
  <c r="AW30" i="5"/>
  <c r="AN30" i="5"/>
  <c r="AV27" i="5"/>
  <c r="AJ27" i="5"/>
  <c r="AX27" i="5"/>
  <c r="AR27" i="5"/>
  <c r="AV26" i="5"/>
  <c r="AJ26" i="5"/>
  <c r="AX30" i="5"/>
  <c r="AR30" i="5"/>
  <c r="AV28" i="5"/>
  <c r="AJ28" i="5"/>
  <c r="AV13" i="5"/>
  <c r="AJ13" i="5"/>
  <c r="AX13" i="5"/>
  <c r="AR13" i="5"/>
  <c r="AX29" i="5"/>
  <c r="AR29" i="5"/>
  <c r="AV8" i="5"/>
  <c r="AJ8" i="5"/>
  <c r="AJ31" i="5"/>
  <c r="AJ32" i="5"/>
  <c r="GX9" i="5"/>
  <c r="GR9" i="5"/>
  <c r="GX25" i="5"/>
  <c r="GR25" i="5"/>
  <c r="GV30" i="5"/>
  <c r="GJ30" i="5"/>
  <c r="FS15" i="5"/>
  <c r="FJ15" i="5"/>
  <c r="FR9" i="5"/>
  <c r="FF9" i="5"/>
  <c r="EP20" i="5"/>
  <c r="EJ20" i="5"/>
  <c r="EN20" i="5"/>
  <c r="EB20" i="5"/>
  <c r="DK18" i="5"/>
  <c r="DB18" i="5"/>
  <c r="DJ17" i="5"/>
  <c r="CX17" i="5"/>
  <c r="CA9" i="5"/>
  <c r="BR9" i="5"/>
  <c r="CA25" i="5"/>
  <c r="BR25" i="5"/>
  <c r="JE26" i="5"/>
  <c r="IV26" i="5"/>
  <c r="GV16" i="5"/>
  <c r="GJ16" i="5"/>
  <c r="FR11" i="5"/>
  <c r="FF11" i="5"/>
  <c r="EP13" i="5"/>
  <c r="EJ13" i="5"/>
  <c r="DK11" i="5"/>
  <c r="DB11" i="5"/>
  <c r="CA8" i="5"/>
  <c r="BR8" i="5"/>
  <c r="BR32" i="5"/>
  <c r="CA26" i="5"/>
  <c r="BR26" i="5"/>
  <c r="JF14" i="5"/>
  <c r="IZ14" i="5"/>
  <c r="GW23" i="5"/>
  <c r="GN23" i="5"/>
  <c r="GV21" i="5"/>
  <c r="GJ21" i="5"/>
  <c r="EO14" i="5"/>
  <c r="EF14" i="5"/>
  <c r="DL13" i="5"/>
  <c r="DF13" i="5"/>
  <c r="CB12" i="5"/>
  <c r="BV12" i="5"/>
  <c r="JF11" i="5"/>
  <c r="IZ11" i="5"/>
  <c r="JF27" i="5"/>
  <c r="IZ27" i="5"/>
  <c r="GW14" i="5"/>
  <c r="GN14" i="5"/>
  <c r="GW30" i="5"/>
  <c r="GN30" i="5"/>
  <c r="GV23" i="5"/>
  <c r="GJ23" i="5"/>
  <c r="FT9" i="5"/>
  <c r="FN9" i="5"/>
  <c r="FR14" i="5"/>
  <c r="FF14" i="5"/>
  <c r="EO15" i="5"/>
  <c r="EF15" i="5"/>
  <c r="EN9" i="5"/>
  <c r="EB9" i="5"/>
  <c r="DL20" i="5"/>
  <c r="DF20" i="5"/>
  <c r="DL28" i="5"/>
  <c r="DF28" i="5"/>
  <c r="CB19" i="5"/>
  <c r="BV19" i="5"/>
  <c r="BZ16" i="5"/>
  <c r="BN16" i="5"/>
  <c r="JE16" i="5"/>
  <c r="IV16" i="5"/>
  <c r="JE28" i="5"/>
  <c r="IV28" i="5"/>
  <c r="GX20" i="5"/>
  <c r="GR20" i="5"/>
  <c r="FS18" i="5"/>
  <c r="FJ18" i="5"/>
  <c r="EP11" i="5"/>
  <c r="EJ11" i="5"/>
  <c r="DK9" i="5"/>
  <c r="DB9" i="5"/>
  <c r="CA10" i="5"/>
  <c r="BR10" i="5"/>
  <c r="CA24" i="5"/>
  <c r="BR24" i="5"/>
  <c r="BZ25" i="5"/>
  <c r="BN25" i="5"/>
  <c r="BZ30" i="5"/>
  <c r="BN30" i="5"/>
  <c r="P15" i="5"/>
  <c r="G15" i="5"/>
  <c r="P17" i="5"/>
  <c r="G17" i="5"/>
  <c r="P23" i="5"/>
  <c r="G23" i="5"/>
  <c r="O19" i="5"/>
  <c r="C19" i="5"/>
  <c r="O23" i="5"/>
  <c r="C23" i="5"/>
  <c r="Q12" i="5"/>
  <c r="K12" i="5"/>
  <c r="Q30" i="5"/>
  <c r="K30" i="5"/>
  <c r="O26" i="5"/>
  <c r="C26" i="5"/>
  <c r="Q11" i="5"/>
  <c r="K11" i="5"/>
  <c r="Q19" i="5"/>
  <c r="K19" i="5"/>
  <c r="Q27" i="5"/>
  <c r="K27" i="5"/>
  <c r="O12" i="5"/>
  <c r="C12" i="5"/>
  <c r="Q14" i="5"/>
  <c r="K14" i="5"/>
  <c r="Q22" i="5"/>
  <c r="K22" i="5"/>
  <c r="P12" i="5"/>
  <c r="G12" i="5"/>
  <c r="P20" i="5"/>
  <c r="G20" i="5"/>
  <c r="P26" i="5"/>
  <c r="G26" i="5"/>
  <c r="P28" i="5"/>
  <c r="G28" i="5"/>
  <c r="O13" i="5"/>
  <c r="C13" i="5"/>
  <c r="AW8" i="5"/>
  <c r="AN8" i="5"/>
  <c r="AN31" i="5"/>
  <c r="AN32" i="5"/>
  <c r="AW16" i="5"/>
  <c r="AN16" i="5"/>
  <c r="AW18" i="5"/>
  <c r="AN18" i="5"/>
  <c r="AW24" i="5"/>
  <c r="AN24" i="5"/>
  <c r="AW26" i="5"/>
  <c r="AN26" i="5"/>
  <c r="AV15" i="5"/>
  <c r="AJ15" i="5"/>
  <c r="AV19" i="5"/>
  <c r="AJ19" i="5"/>
  <c r="AW17" i="5"/>
  <c r="AN17" i="5"/>
  <c r="AW21" i="5"/>
  <c r="AN21" i="5"/>
  <c r="AV25" i="5"/>
  <c r="AJ25" i="5"/>
  <c r="AX15" i="5"/>
  <c r="AR15" i="5"/>
  <c r="AX19" i="5"/>
  <c r="AR19" i="5"/>
  <c r="AV10" i="5"/>
  <c r="AJ10" i="5"/>
  <c r="AX10" i="5"/>
  <c r="AR10" i="5"/>
  <c r="AX22" i="5"/>
  <c r="AR22" i="5"/>
  <c r="AX26" i="5"/>
  <c r="AR26" i="5"/>
  <c r="AV20" i="5"/>
  <c r="AJ20" i="5"/>
  <c r="AW25" i="5"/>
  <c r="AN25" i="5"/>
  <c r="AX21" i="5"/>
  <c r="AR21" i="5"/>
  <c r="AV22" i="5"/>
  <c r="AJ22" i="5"/>
  <c r="AV30" i="5"/>
  <c r="AJ30" i="5"/>
  <c r="BZ8" i="5"/>
  <c r="BN8" i="5"/>
  <c r="BN32" i="5"/>
  <c r="JE15" i="5"/>
  <c r="IV15" i="5"/>
  <c r="JE23" i="5"/>
  <c r="IV23" i="5"/>
  <c r="JD11" i="5"/>
  <c r="IR11" i="5"/>
  <c r="JD27" i="5"/>
  <c r="IR27" i="5"/>
  <c r="GX13" i="5"/>
  <c r="GR13" i="5"/>
  <c r="GX21" i="5"/>
  <c r="GR21" i="5"/>
  <c r="GX29" i="5"/>
  <c r="GR29" i="5"/>
  <c r="GV22" i="5"/>
  <c r="GJ22" i="5"/>
  <c r="FS11" i="5"/>
  <c r="FJ11" i="5"/>
  <c r="FS19" i="5"/>
  <c r="FJ19" i="5"/>
  <c r="FS27" i="5"/>
  <c r="FJ27" i="5"/>
  <c r="FR17" i="5"/>
  <c r="FF17" i="5"/>
  <c r="EP8" i="5"/>
  <c r="EJ8" i="5"/>
  <c r="EJ32" i="5"/>
  <c r="EJ31" i="5"/>
  <c r="EP16" i="5"/>
  <c r="EJ16" i="5"/>
  <c r="EP24" i="5"/>
  <c r="EJ24" i="5"/>
  <c r="EN12" i="5"/>
  <c r="EB12" i="5"/>
  <c r="EN28" i="5"/>
  <c r="EB28" i="5"/>
  <c r="DK14" i="5"/>
  <c r="DB14" i="5"/>
  <c r="DK22" i="5"/>
  <c r="DB22" i="5"/>
  <c r="DJ9" i="5"/>
  <c r="CX9" i="5"/>
  <c r="DJ25" i="5"/>
  <c r="CX25" i="5"/>
  <c r="CA13" i="5"/>
  <c r="BR13" i="5"/>
  <c r="CA21" i="5"/>
  <c r="BR21" i="5"/>
  <c r="CA29" i="5"/>
  <c r="BR29" i="5"/>
  <c r="BZ19" i="5"/>
  <c r="BN19" i="5"/>
  <c r="JE8" i="5"/>
  <c r="IV8" i="5"/>
  <c r="IV30" i="5"/>
  <c r="IV31" i="5"/>
  <c r="IV32" i="5"/>
  <c r="JD21" i="5"/>
  <c r="IR21" i="5"/>
  <c r="GX8" i="5"/>
  <c r="GR8" i="5"/>
  <c r="GR32" i="5"/>
  <c r="GR31" i="5"/>
  <c r="GX26" i="5"/>
  <c r="GR26" i="5"/>
  <c r="FS8" i="5"/>
  <c r="FJ8" i="5"/>
  <c r="FJ31" i="5"/>
  <c r="FJ32" i="5"/>
  <c r="FS24" i="5"/>
  <c r="FJ24" i="5"/>
  <c r="FR27" i="5"/>
  <c r="FF27" i="5"/>
  <c r="EP21" i="5"/>
  <c r="EJ21" i="5"/>
  <c r="EN22" i="5"/>
  <c r="EB22" i="5"/>
  <c r="DK21" i="5"/>
  <c r="DB21" i="5"/>
  <c r="DJ19" i="5"/>
  <c r="CX19" i="5"/>
  <c r="CA18" i="5"/>
  <c r="BR18" i="5"/>
  <c r="BZ13" i="5"/>
  <c r="BN13" i="5"/>
  <c r="JF24" i="5"/>
  <c r="IZ24" i="5"/>
  <c r="GW15" i="5"/>
  <c r="GN15" i="5"/>
  <c r="GW29" i="5"/>
  <c r="GN29" i="5"/>
  <c r="FT10" i="5"/>
  <c r="FN10" i="5"/>
  <c r="FT26" i="5"/>
  <c r="FN26" i="5"/>
  <c r="FR28" i="5"/>
  <c r="FF28" i="5"/>
  <c r="EO22" i="5"/>
  <c r="EF22" i="5"/>
  <c r="EN27" i="5"/>
  <c r="EB27" i="5"/>
  <c r="DL19" i="5"/>
  <c r="DF19" i="5"/>
  <c r="DJ24" i="5"/>
  <c r="CX24" i="5"/>
  <c r="CB20" i="5"/>
  <c r="BV20" i="5"/>
  <c r="BZ18" i="5"/>
  <c r="BN18" i="5"/>
  <c r="GV8" i="5"/>
  <c r="GJ32" i="5"/>
  <c r="GJ31" i="5"/>
  <c r="JF15" i="5"/>
  <c r="IZ15" i="5"/>
  <c r="JF23" i="5"/>
  <c r="IZ23" i="5"/>
  <c r="JD12" i="5"/>
  <c r="IR12" i="5"/>
  <c r="JD28" i="5"/>
  <c r="IR28" i="5"/>
  <c r="GW10" i="5"/>
  <c r="GN10" i="5"/>
  <c r="GW18" i="5"/>
  <c r="GN18" i="5"/>
  <c r="GW26" i="5"/>
  <c r="GN26" i="5"/>
  <c r="GV15" i="5"/>
  <c r="GJ15" i="5"/>
  <c r="FT13" i="5"/>
  <c r="FN13" i="5"/>
  <c r="FT21" i="5"/>
  <c r="FN21" i="5"/>
  <c r="FT29" i="5"/>
  <c r="FN29" i="5"/>
  <c r="FR22" i="5"/>
  <c r="FF22" i="5"/>
  <c r="EO11" i="5"/>
  <c r="EF11" i="5"/>
  <c r="EO19" i="5"/>
  <c r="EF19" i="5"/>
  <c r="EO27" i="5"/>
  <c r="EF27" i="5"/>
  <c r="EN17" i="5"/>
  <c r="EB17" i="5"/>
  <c r="DL8" i="5"/>
  <c r="DF8" i="5"/>
  <c r="DF31" i="5"/>
  <c r="DF32" i="5"/>
  <c r="DF30" i="5"/>
  <c r="DL16" i="5"/>
  <c r="DF16" i="5"/>
  <c r="DL24" i="5"/>
  <c r="DF24" i="5"/>
  <c r="DJ14" i="5"/>
  <c r="CX14" i="5"/>
  <c r="DJ8" i="5"/>
  <c r="CX8" i="5"/>
  <c r="CX32" i="5"/>
  <c r="CX31" i="5"/>
  <c r="CX30" i="5"/>
  <c r="CB15" i="5"/>
  <c r="BV15" i="5"/>
  <c r="CB23" i="5"/>
  <c r="BV23" i="5"/>
  <c r="CB31" i="5"/>
  <c r="BV31" i="5"/>
  <c r="BZ24" i="5"/>
  <c r="BN24" i="5"/>
  <c r="JE12" i="5"/>
  <c r="IV12" i="5"/>
  <c r="JE20" i="5"/>
  <c r="IV20" i="5"/>
  <c r="JD17" i="5"/>
  <c r="IR17" i="5"/>
  <c r="GX12" i="5"/>
  <c r="GR12" i="5"/>
  <c r="GX28" i="5"/>
  <c r="GR28" i="5"/>
  <c r="FS10" i="5"/>
  <c r="FJ10" i="5"/>
  <c r="FS26" i="5"/>
  <c r="FJ26" i="5"/>
  <c r="EP19" i="5"/>
  <c r="EJ19" i="5"/>
  <c r="EN18" i="5"/>
  <c r="EB18" i="5"/>
  <c r="DK15" i="5"/>
  <c r="DB15" i="5"/>
  <c r="DJ15" i="5"/>
  <c r="CX15" i="5"/>
  <c r="CA16" i="5"/>
  <c r="BR16" i="5"/>
  <c r="BZ9" i="5"/>
  <c r="BN9" i="5"/>
  <c r="JF10" i="5"/>
  <c r="IZ10" i="5"/>
  <c r="JF22" i="5"/>
  <c r="IZ22" i="5"/>
  <c r="JD26" i="5"/>
  <c r="IR26" i="5"/>
  <c r="GW13" i="5"/>
  <c r="GN13" i="5"/>
  <c r="GV9" i="5"/>
  <c r="GJ9" i="5"/>
  <c r="FT12" i="5"/>
  <c r="FN12" i="5"/>
  <c r="FT28" i="5"/>
  <c r="FN28" i="5"/>
  <c r="EO12" i="5"/>
  <c r="EF12" i="5"/>
  <c r="EO28" i="5"/>
  <c r="EF28" i="5"/>
  <c r="DL21" i="5"/>
  <c r="DF21" i="5"/>
  <c r="DJ20" i="5"/>
  <c r="CX20" i="5"/>
  <c r="CB18" i="5"/>
  <c r="BV18" i="5"/>
  <c r="BZ14" i="5"/>
  <c r="BN14" i="5"/>
  <c r="O9" i="5"/>
  <c r="O25" i="5"/>
  <c r="P8" i="5"/>
  <c r="Q8" i="5"/>
  <c r="AB15" i="65"/>
  <c r="BL20" i="65"/>
  <c r="AT12" i="65"/>
  <c r="S13" i="65"/>
  <c r="AB9" i="65"/>
  <c r="AB25" i="65"/>
  <c r="BL22" i="65"/>
  <c r="BC17" i="65"/>
  <c r="AT14" i="65"/>
  <c r="BU23" i="65"/>
  <c r="AK21" i="65"/>
  <c r="J20" i="65"/>
  <c r="BU19" i="65"/>
  <c r="AK17" i="65"/>
  <c r="J16" i="65"/>
  <c r="AT20" i="65"/>
  <c r="S21" i="65"/>
  <c r="CD19" i="65"/>
  <c r="BL14" i="65"/>
  <c r="BC9" i="65"/>
  <c r="BC25" i="65"/>
  <c r="CD17" i="65"/>
  <c r="BU27" i="65"/>
  <c r="AK9" i="65"/>
  <c r="BU25" i="65"/>
  <c r="AT8" i="65"/>
  <c r="AT24" i="65"/>
  <c r="S9" i="65"/>
  <c r="S25" i="65"/>
  <c r="AK25" i="65"/>
  <c r="J8" i="65"/>
  <c r="J24" i="65"/>
  <c r="CD23" i="65"/>
  <c r="BL18" i="65"/>
  <c r="BC13" i="65"/>
  <c r="CD25" i="65"/>
  <c r="BC18" i="65"/>
  <c r="J18" i="65"/>
  <c r="BU16" i="65"/>
  <c r="BL16" i="65"/>
  <c r="AB21" i="65"/>
  <c r="S14" i="65"/>
  <c r="AT10" i="65"/>
  <c r="AT26" i="65"/>
  <c r="CD9" i="65"/>
  <c r="AT13" i="65"/>
  <c r="CD13" i="65"/>
  <c r="BL12" i="65"/>
  <c r="CD18" i="65"/>
  <c r="CD16" i="65"/>
  <c r="BU21" i="65"/>
  <c r="AB20" i="65"/>
  <c r="J29" i="65"/>
  <c r="AB17" i="65"/>
  <c r="S10" i="65"/>
  <c r="S26" i="65"/>
  <c r="AT15" i="65"/>
  <c r="S28" i="65"/>
  <c r="AT22" i="65"/>
  <c r="U31" i="65"/>
  <c r="AT29" i="65"/>
  <c r="BU22" i="65"/>
  <c r="CD10" i="65"/>
  <c r="CD26" i="65"/>
  <c r="AT23" i="65"/>
  <c r="AT17" i="65"/>
  <c r="BC22" i="65"/>
  <c r="AK28" i="65"/>
  <c r="J22" i="65"/>
  <c r="BU20" i="65"/>
  <c r="AT21" i="65"/>
  <c r="BC10" i="65"/>
  <c r="BC26" i="65"/>
  <c r="J10" i="65"/>
  <c r="J26" i="65"/>
  <c r="AK7" i="65"/>
  <c r="BU24" i="65"/>
  <c r="BL21" i="65"/>
  <c r="BC20" i="65"/>
  <c r="AK8" i="65"/>
  <c r="AB8" i="65"/>
  <c r="AK27" i="65"/>
  <c r="D31" i="65"/>
  <c r="J17" i="65"/>
  <c r="BL28" i="65"/>
  <c r="CD20" i="65"/>
  <c r="AK24" i="65"/>
  <c r="AB24" i="65"/>
  <c r="AV31" i="65"/>
  <c r="L31" i="65"/>
  <c r="BL9" i="65"/>
  <c r="BL25" i="65"/>
  <c r="BC8" i="65"/>
  <c r="BC24" i="65"/>
  <c r="CD8" i="65"/>
  <c r="CD24" i="65"/>
  <c r="AT28" i="65"/>
  <c r="AK12" i="65"/>
  <c r="AB12" i="65"/>
  <c r="J15" i="65"/>
  <c r="S18" i="65"/>
  <c r="J30" i="65"/>
  <c r="CD27" i="65"/>
  <c r="BU28" i="65"/>
  <c r="BO31" i="65"/>
  <c r="BE31" i="65"/>
  <c r="BD31" i="65"/>
  <c r="AW31" i="65"/>
  <c r="AU31" i="65"/>
  <c r="AE31" i="65"/>
  <c r="BF31" i="65"/>
  <c r="AC31" i="65"/>
  <c r="K31" i="65"/>
  <c r="B31" i="65"/>
  <c r="AD31" i="65"/>
  <c r="BU26" i="65"/>
  <c r="CD14" i="65"/>
  <c r="CD12" i="65"/>
  <c r="BU17" i="65"/>
  <c r="BL19" i="65"/>
  <c r="AB16" i="65"/>
  <c r="AB28" i="65"/>
  <c r="S29" i="65"/>
  <c r="J19" i="65"/>
  <c r="S22" i="65"/>
  <c r="AT11" i="65"/>
  <c r="AT27" i="65"/>
  <c r="CD7" i="65"/>
  <c r="AK14" i="65"/>
  <c r="S19" i="65"/>
  <c r="J13" i="65"/>
  <c r="BW31" i="65"/>
  <c r="T31" i="65"/>
  <c r="C31" i="65"/>
  <c r="BC12" i="65"/>
  <c r="BL29" i="65"/>
  <c r="BL17" i="65"/>
  <c r="BC16" i="65"/>
  <c r="BC28" i="65"/>
  <c r="CD28" i="65"/>
  <c r="AK20" i="65"/>
  <c r="J23" i="65"/>
  <c r="AM31" i="65"/>
  <c r="BM31" i="65"/>
  <c r="M31" i="65"/>
  <c r="BL13" i="65"/>
  <c r="BC29" i="65"/>
  <c r="AK16" i="65"/>
  <c r="BX31" i="65"/>
  <c r="AL31" i="65"/>
  <c r="BU18" i="65"/>
  <c r="CD22" i="65"/>
  <c r="J11" i="65"/>
  <c r="J27" i="65"/>
  <c r="AT19" i="65"/>
  <c r="BV31" i="65"/>
  <c r="BN31" i="65"/>
  <c r="AN31" i="65"/>
  <c r="V31" i="65"/>
  <c r="BR31" i="65"/>
  <c r="AH31" i="65"/>
  <c r="O31" i="65"/>
  <c r="F31" i="65"/>
  <c r="BH31" i="65"/>
  <c r="X31" i="65"/>
  <c r="BZ31" i="65"/>
  <c r="AQ31" i="65"/>
  <c r="CA31" i="65"/>
  <c r="BQ31" i="65"/>
  <c r="AZ31" i="65"/>
  <c r="BG31" i="65"/>
  <c r="P31" i="65"/>
  <c r="BY31" i="65"/>
  <c r="AT7" i="65"/>
  <c r="AO31" i="65"/>
  <c r="BI31" i="65"/>
  <c r="E31" i="65"/>
  <c r="J7" i="65"/>
  <c r="BC7" i="65"/>
  <c r="AX31" i="65"/>
  <c r="AP31" i="65"/>
  <c r="AG31" i="65"/>
  <c r="G31" i="65"/>
  <c r="AF31" i="65"/>
  <c r="N31" i="65"/>
  <c r="AY31" i="65"/>
  <c r="BU15" i="65"/>
  <c r="BP31" i="65"/>
  <c r="Y31" i="65"/>
  <c r="W31" i="65"/>
  <c r="KH8" i="5" l="1"/>
  <c r="KI8" i="5"/>
  <c r="KH9" i="5"/>
  <c r="KI9" i="5"/>
  <c r="KH10" i="5"/>
  <c r="KI10" i="5"/>
  <c r="KH11" i="5"/>
  <c r="KI11" i="5"/>
  <c r="KH12" i="5"/>
  <c r="KI12" i="5"/>
  <c r="KH13" i="5"/>
  <c r="KI13" i="5"/>
  <c r="KH14" i="5"/>
  <c r="KI14" i="5"/>
  <c r="KH15" i="5"/>
  <c r="KI15" i="5"/>
  <c r="KH16" i="5"/>
  <c r="KI16" i="5"/>
  <c r="KH17" i="5"/>
  <c r="KI17" i="5"/>
  <c r="KH18" i="5"/>
  <c r="KI18" i="5"/>
  <c r="KH19" i="5"/>
  <c r="KI19" i="5"/>
  <c r="KH20" i="5"/>
  <c r="KI20" i="5"/>
  <c r="KH21" i="5"/>
  <c r="KI21" i="5"/>
  <c r="KH22" i="5"/>
  <c r="KI22" i="5"/>
  <c r="KH23" i="5"/>
  <c r="KI23" i="5"/>
  <c r="KH24" i="5"/>
  <c r="KI24" i="5"/>
  <c r="KH25" i="5"/>
  <c r="KI25" i="5"/>
  <c r="KH26" i="5"/>
  <c r="KI26" i="5"/>
  <c r="KH27" i="5"/>
  <c r="KI27" i="5"/>
  <c r="KH28" i="5"/>
  <c r="KI28" i="5"/>
  <c r="KH29" i="5"/>
  <c r="KI29" i="5"/>
  <c r="KG9" i="5"/>
  <c r="KG10" i="5"/>
  <c r="KG11" i="5"/>
  <c r="KG12" i="5"/>
  <c r="KG13" i="5"/>
  <c r="KG14" i="5"/>
  <c r="KG15" i="5"/>
  <c r="KG16" i="5"/>
  <c r="KG17" i="5"/>
  <c r="KG18" i="5"/>
  <c r="KG19" i="5"/>
  <c r="KG20" i="5"/>
  <c r="KG21" i="5"/>
  <c r="KG22" i="5"/>
  <c r="KG23" i="5"/>
  <c r="KG24" i="5"/>
  <c r="KG25" i="5"/>
  <c r="KG26" i="5"/>
  <c r="KG27" i="5"/>
  <c r="KG28" i="5"/>
  <c r="KG29" i="5"/>
  <c r="KG8" i="5"/>
  <c r="KE8" i="5"/>
  <c r="KF8" i="5"/>
  <c r="KE9" i="5"/>
  <c r="KF9" i="5"/>
  <c r="KE10" i="5"/>
  <c r="KF10" i="5"/>
  <c r="KE11" i="5"/>
  <c r="KF11" i="5"/>
  <c r="KE12" i="5"/>
  <c r="KF12" i="5"/>
  <c r="KE13" i="5"/>
  <c r="KF13" i="5"/>
  <c r="KE14" i="5"/>
  <c r="KF14" i="5"/>
  <c r="KE15" i="5"/>
  <c r="KF15" i="5"/>
  <c r="KE16" i="5"/>
  <c r="KF16" i="5"/>
  <c r="KE17" i="5"/>
  <c r="KF17" i="5"/>
  <c r="KE18" i="5"/>
  <c r="KF18" i="5"/>
  <c r="KE19" i="5"/>
  <c r="KF19" i="5"/>
  <c r="KE20" i="5"/>
  <c r="KF20" i="5"/>
  <c r="KE21" i="5"/>
  <c r="KF21" i="5"/>
  <c r="KE22" i="5"/>
  <c r="KF22" i="5"/>
  <c r="KE23" i="5"/>
  <c r="KF23" i="5"/>
  <c r="KE24" i="5"/>
  <c r="KF24" i="5"/>
  <c r="KE25" i="5"/>
  <c r="KF25" i="5"/>
  <c r="KE26" i="5"/>
  <c r="KF26" i="5"/>
  <c r="KE27" i="5"/>
  <c r="KF27" i="5"/>
  <c r="KE28" i="5"/>
  <c r="KF28" i="5"/>
  <c r="KE29" i="5"/>
  <c r="KF29" i="5"/>
  <c r="KD9" i="5"/>
  <c r="KD10" i="5"/>
  <c r="KD11" i="5"/>
  <c r="KD12" i="5"/>
  <c r="KD13" i="5"/>
  <c r="KD14" i="5"/>
  <c r="KD15" i="5"/>
  <c r="KD16" i="5"/>
  <c r="KD17" i="5"/>
  <c r="KD18" i="5"/>
  <c r="KD19" i="5"/>
  <c r="KD20" i="5"/>
  <c r="KD21" i="5"/>
  <c r="KD22" i="5"/>
  <c r="KD23" i="5"/>
  <c r="KD24" i="5"/>
  <c r="KD25" i="5"/>
  <c r="KD26" i="5"/>
  <c r="KD27" i="5"/>
  <c r="KD28" i="5"/>
  <c r="KD29" i="5"/>
  <c r="KD8" i="5"/>
  <c r="KB8" i="5"/>
  <c r="KC8" i="5"/>
  <c r="KB9" i="5"/>
  <c r="KC9" i="5"/>
  <c r="KB10" i="5"/>
  <c r="KC10" i="5"/>
  <c r="KB11" i="5"/>
  <c r="KC11" i="5"/>
  <c r="KB12" i="5"/>
  <c r="KC12" i="5"/>
  <c r="KB13" i="5"/>
  <c r="KC13" i="5"/>
  <c r="KB14" i="5"/>
  <c r="KC14" i="5"/>
  <c r="KB15" i="5"/>
  <c r="KC15" i="5"/>
  <c r="KB16" i="5"/>
  <c r="KC16" i="5"/>
  <c r="KB17" i="5"/>
  <c r="KC17" i="5"/>
  <c r="KB18" i="5"/>
  <c r="KC18" i="5"/>
  <c r="KB19" i="5"/>
  <c r="KC19" i="5"/>
  <c r="KB20" i="5"/>
  <c r="KC20" i="5"/>
  <c r="KB21" i="5"/>
  <c r="KC21" i="5"/>
  <c r="KB22" i="5"/>
  <c r="KC22" i="5"/>
  <c r="KB23" i="5"/>
  <c r="KC23" i="5"/>
  <c r="KB24" i="5"/>
  <c r="KC24" i="5"/>
  <c r="KB25" i="5"/>
  <c r="KC25" i="5"/>
  <c r="KB26" i="5"/>
  <c r="KC26" i="5"/>
  <c r="KB27" i="5"/>
  <c r="KC27" i="5"/>
  <c r="KB28" i="5"/>
  <c r="KC28" i="5"/>
  <c r="KB29" i="5"/>
  <c r="KC29" i="5"/>
  <c r="KA9" i="5"/>
  <c r="KA10" i="5"/>
  <c r="KA11" i="5"/>
  <c r="KA12" i="5"/>
  <c r="KA13" i="5"/>
  <c r="KA14" i="5"/>
  <c r="KA15" i="5"/>
  <c r="KA16" i="5"/>
  <c r="KA17" i="5"/>
  <c r="KA18" i="5"/>
  <c r="KA19" i="5"/>
  <c r="KA20" i="5"/>
  <c r="KA21" i="5"/>
  <c r="KA22" i="5"/>
  <c r="KA23" i="5"/>
  <c r="KA24" i="5"/>
  <c r="KA25" i="5"/>
  <c r="KA26" i="5"/>
  <c r="KA27" i="5"/>
  <c r="KA28" i="5"/>
  <c r="KA29" i="5"/>
  <c r="KA8" i="5"/>
  <c r="JY8" i="5"/>
  <c r="JZ8" i="5"/>
  <c r="JY9" i="5"/>
  <c r="JZ9" i="5"/>
  <c r="JY10" i="5"/>
  <c r="JZ10" i="5"/>
  <c r="JY11" i="5"/>
  <c r="JZ11" i="5"/>
  <c r="JY12" i="5"/>
  <c r="JZ12" i="5"/>
  <c r="JY13" i="5"/>
  <c r="JZ13" i="5"/>
  <c r="JY14" i="5"/>
  <c r="JZ14" i="5"/>
  <c r="JY15" i="5"/>
  <c r="JZ15" i="5"/>
  <c r="JY16" i="5"/>
  <c r="JZ16" i="5"/>
  <c r="JY17" i="5"/>
  <c r="JZ17" i="5"/>
  <c r="JY18" i="5"/>
  <c r="JZ18" i="5"/>
  <c r="JY19" i="5"/>
  <c r="JZ19" i="5"/>
  <c r="JY20" i="5"/>
  <c r="JZ20" i="5"/>
  <c r="JY21" i="5"/>
  <c r="JZ21" i="5"/>
  <c r="JY22" i="5"/>
  <c r="JZ22" i="5"/>
  <c r="JY23" i="5"/>
  <c r="JZ23" i="5"/>
  <c r="JY24" i="5"/>
  <c r="JZ24" i="5"/>
  <c r="JY25" i="5"/>
  <c r="JZ25" i="5"/>
  <c r="JY26" i="5"/>
  <c r="JZ26" i="5"/>
  <c r="JY27" i="5"/>
  <c r="JZ27" i="5"/>
  <c r="JY28" i="5"/>
  <c r="JZ28" i="5"/>
  <c r="JY29" i="5"/>
  <c r="JZ29" i="5"/>
  <c r="JX9" i="5"/>
  <c r="JX10" i="5"/>
  <c r="JX11" i="5"/>
  <c r="JX12" i="5"/>
  <c r="JX13" i="5"/>
  <c r="JX14" i="5"/>
  <c r="JX15" i="5"/>
  <c r="JX16" i="5"/>
  <c r="JX17" i="5"/>
  <c r="JX18" i="5"/>
  <c r="JX19" i="5"/>
  <c r="JX20" i="5"/>
  <c r="JX21" i="5"/>
  <c r="JX22" i="5"/>
  <c r="JX23" i="5"/>
  <c r="JX24" i="5"/>
  <c r="JX25" i="5"/>
  <c r="JX26" i="5"/>
  <c r="JX27" i="5"/>
  <c r="JX28" i="5"/>
  <c r="JX29" i="5"/>
  <c r="JX8" i="5"/>
  <c r="JV8" i="5"/>
  <c r="JW8" i="5"/>
  <c r="JV9" i="5"/>
  <c r="JW9" i="5"/>
  <c r="JV10" i="5"/>
  <c r="JW10" i="5"/>
  <c r="JV11" i="5"/>
  <c r="JW11" i="5"/>
  <c r="JV12" i="5"/>
  <c r="JW12" i="5"/>
  <c r="JV13" i="5"/>
  <c r="JW13" i="5"/>
  <c r="JV14" i="5"/>
  <c r="JW14" i="5"/>
  <c r="JV15" i="5"/>
  <c r="JW15" i="5"/>
  <c r="JV16" i="5"/>
  <c r="JW16" i="5"/>
  <c r="JV17" i="5"/>
  <c r="JW17" i="5"/>
  <c r="JV18" i="5"/>
  <c r="JW18" i="5"/>
  <c r="JV19" i="5"/>
  <c r="JW19" i="5"/>
  <c r="JV20" i="5"/>
  <c r="JW20" i="5"/>
  <c r="JV21" i="5"/>
  <c r="JW21" i="5"/>
  <c r="JV22" i="5"/>
  <c r="JW22" i="5"/>
  <c r="JV23" i="5"/>
  <c r="JW23" i="5"/>
  <c r="JV24" i="5"/>
  <c r="JW24" i="5"/>
  <c r="JV25" i="5"/>
  <c r="JW25" i="5"/>
  <c r="JV26" i="5"/>
  <c r="JW26" i="5"/>
  <c r="JV27" i="5"/>
  <c r="JW27" i="5"/>
  <c r="JV28" i="5"/>
  <c r="JW28" i="5"/>
  <c r="JV29" i="5"/>
  <c r="JW29" i="5"/>
  <c r="JV30" i="5"/>
  <c r="JW30" i="5"/>
  <c r="JU9" i="5"/>
  <c r="JU10" i="5"/>
  <c r="JU11" i="5"/>
  <c r="JU12" i="5"/>
  <c r="JU13" i="5"/>
  <c r="JU14" i="5"/>
  <c r="JU15" i="5"/>
  <c r="JU16" i="5"/>
  <c r="JU17" i="5"/>
  <c r="JU18" i="5"/>
  <c r="JU19" i="5"/>
  <c r="JU20" i="5"/>
  <c r="JU21" i="5"/>
  <c r="JU22" i="5"/>
  <c r="JU23" i="5"/>
  <c r="JU24" i="5"/>
  <c r="JU25" i="5"/>
  <c r="JU26" i="5"/>
  <c r="JU27" i="5"/>
  <c r="JU28" i="5"/>
  <c r="JU29" i="5"/>
  <c r="JU30" i="5"/>
  <c r="JU8" i="5"/>
  <c r="CU8" i="5" l="1"/>
  <c r="CV8" i="5"/>
  <c r="CU9" i="5"/>
  <c r="CV9" i="5"/>
  <c r="CU10" i="5"/>
  <c r="CV10" i="5"/>
  <c r="CU11" i="5"/>
  <c r="CV11" i="5"/>
  <c r="CU12" i="5"/>
  <c r="CV12" i="5"/>
  <c r="CU13" i="5"/>
  <c r="CV13" i="5"/>
  <c r="CU14" i="5"/>
  <c r="CV14" i="5"/>
  <c r="CU15" i="5"/>
  <c r="CV15" i="5"/>
  <c r="CU16" i="5"/>
  <c r="CV16" i="5"/>
  <c r="CU17" i="5"/>
  <c r="CV17" i="5"/>
  <c r="CU18" i="5"/>
  <c r="CV18" i="5"/>
  <c r="CU19" i="5"/>
  <c r="CV19" i="5"/>
  <c r="CU20" i="5"/>
  <c r="CV20" i="5"/>
  <c r="CU21" i="5"/>
  <c r="CV21" i="5"/>
  <c r="CU22" i="5"/>
  <c r="CV22" i="5"/>
  <c r="CU23" i="5"/>
  <c r="CV23" i="5"/>
  <c r="CU24" i="5"/>
  <c r="CV24" i="5"/>
  <c r="CU25" i="5"/>
  <c r="CV25" i="5"/>
  <c r="CU26" i="5"/>
  <c r="CV26" i="5"/>
  <c r="CU27" i="5"/>
  <c r="CV27" i="5"/>
  <c r="CU28" i="5"/>
  <c r="CV28" i="5"/>
  <c r="CU29" i="5"/>
  <c r="CV29" i="5"/>
  <c r="CT9" i="5"/>
  <c r="CT10" i="5"/>
  <c r="CT11" i="5"/>
  <c r="CT12" i="5"/>
  <c r="CT13" i="5"/>
  <c r="CT14" i="5"/>
  <c r="CT15" i="5"/>
  <c r="CT16" i="5"/>
  <c r="CT17" i="5"/>
  <c r="CT18" i="5"/>
  <c r="CT19" i="5"/>
  <c r="CT20" i="5"/>
  <c r="CT21" i="5"/>
  <c r="CT22" i="5"/>
  <c r="CT23" i="5"/>
  <c r="CT24" i="5"/>
  <c r="CT25" i="5"/>
  <c r="CT26" i="5"/>
  <c r="CT27" i="5"/>
  <c r="CT28" i="5"/>
  <c r="CT29" i="5"/>
  <c r="CT8" i="5"/>
  <c r="CR8" i="5"/>
  <c r="CS8" i="5"/>
  <c r="CR9" i="5"/>
  <c r="CS9" i="5"/>
  <c r="CR10" i="5"/>
  <c r="CS10" i="5"/>
  <c r="CR11" i="5"/>
  <c r="CS11" i="5"/>
  <c r="CR12" i="5"/>
  <c r="CS12" i="5"/>
  <c r="CR13" i="5"/>
  <c r="CS13" i="5"/>
  <c r="CR14" i="5"/>
  <c r="CS14" i="5"/>
  <c r="CR15" i="5"/>
  <c r="CS15" i="5"/>
  <c r="CR16" i="5"/>
  <c r="CS16" i="5"/>
  <c r="CR17" i="5"/>
  <c r="CS17" i="5"/>
  <c r="CR18" i="5"/>
  <c r="CS18" i="5"/>
  <c r="CR19" i="5"/>
  <c r="CS19" i="5"/>
  <c r="CR20" i="5"/>
  <c r="CS20" i="5"/>
  <c r="CR21" i="5"/>
  <c r="CS21" i="5"/>
  <c r="CR22" i="5"/>
  <c r="CS22" i="5"/>
  <c r="CR23" i="5"/>
  <c r="CS23" i="5"/>
  <c r="CR24" i="5"/>
  <c r="CS24" i="5"/>
  <c r="CR25" i="5"/>
  <c r="CS25" i="5"/>
  <c r="CR26" i="5"/>
  <c r="CS26" i="5"/>
  <c r="CR27" i="5"/>
  <c r="CS27" i="5"/>
  <c r="CR28" i="5"/>
  <c r="CS28" i="5"/>
  <c r="CR29" i="5"/>
  <c r="CS29" i="5"/>
  <c r="CQ9" i="5"/>
  <c r="CQ10" i="5"/>
  <c r="CQ11" i="5"/>
  <c r="CQ12" i="5"/>
  <c r="CQ13" i="5"/>
  <c r="CQ14" i="5"/>
  <c r="CQ15" i="5"/>
  <c r="CQ16" i="5"/>
  <c r="CQ17" i="5"/>
  <c r="CQ18" i="5"/>
  <c r="CQ19" i="5"/>
  <c r="CQ20" i="5"/>
  <c r="CQ21" i="5"/>
  <c r="CQ22" i="5"/>
  <c r="CQ23" i="5"/>
  <c r="CQ24" i="5"/>
  <c r="CQ25" i="5"/>
  <c r="CQ26" i="5"/>
  <c r="CQ27" i="5"/>
  <c r="CQ28" i="5"/>
  <c r="CQ29" i="5"/>
  <c r="CQ8" i="5"/>
  <c r="AG8" i="5"/>
  <c r="AH8" i="5"/>
  <c r="AG9" i="5"/>
  <c r="AH9" i="5"/>
  <c r="AG10" i="5"/>
  <c r="AH10" i="5"/>
  <c r="AG11" i="5"/>
  <c r="AH11" i="5"/>
  <c r="AG12" i="5"/>
  <c r="AH12" i="5"/>
  <c r="AG13" i="5"/>
  <c r="AH13" i="5"/>
  <c r="AG14" i="5"/>
  <c r="AH14" i="5"/>
  <c r="AG15" i="5"/>
  <c r="AH15" i="5"/>
  <c r="AG16" i="5"/>
  <c r="AH16" i="5"/>
  <c r="AG17" i="5"/>
  <c r="AH17" i="5"/>
  <c r="AG18" i="5"/>
  <c r="AH18" i="5"/>
  <c r="AG19" i="5"/>
  <c r="AH19" i="5"/>
  <c r="AG20" i="5"/>
  <c r="AH20" i="5"/>
  <c r="AG21" i="5"/>
  <c r="AH21" i="5"/>
  <c r="AG22" i="5"/>
  <c r="AH22" i="5"/>
  <c r="AG23" i="5"/>
  <c r="AH23" i="5"/>
  <c r="AG24" i="5"/>
  <c r="AH24" i="5"/>
  <c r="AG25" i="5"/>
  <c r="AH25" i="5"/>
  <c r="AG26" i="5"/>
  <c r="AH26" i="5"/>
  <c r="AG27" i="5"/>
  <c r="AH27" i="5"/>
  <c r="AG28" i="5"/>
  <c r="AH28" i="5"/>
  <c r="AG29" i="5"/>
  <c r="AH29" i="5"/>
  <c r="AG30" i="5"/>
  <c r="AF9" i="5"/>
  <c r="AF10" i="5"/>
  <c r="AF11" i="5"/>
  <c r="AF12" i="5"/>
  <c r="AF13" i="5"/>
  <c r="AF14" i="5"/>
  <c r="AF15" i="5"/>
  <c r="AF16" i="5"/>
  <c r="AF17" i="5"/>
  <c r="AF18" i="5"/>
  <c r="AF19" i="5"/>
  <c r="AF20" i="5"/>
  <c r="AF21" i="5"/>
  <c r="AF22" i="5"/>
  <c r="AF23" i="5"/>
  <c r="AF24" i="5"/>
  <c r="AF25" i="5"/>
  <c r="AF26" i="5"/>
  <c r="AF27" i="5"/>
  <c r="AF28" i="5"/>
  <c r="AF8" i="5"/>
</calcChain>
</file>

<file path=xl/sharedStrings.xml><?xml version="1.0" encoding="utf-8"?>
<sst xmlns="http://schemas.openxmlformats.org/spreadsheetml/2006/main" count="1290" uniqueCount="158">
  <si>
    <t>Toronto</t>
  </si>
  <si>
    <t>Bachelor</t>
  </si>
  <si>
    <t>Total</t>
  </si>
  <si>
    <t>1 Bedroom</t>
  </si>
  <si>
    <t>2 Bedroom</t>
  </si>
  <si>
    <t xml:space="preserve">Notes: </t>
  </si>
  <si>
    <t>Year</t>
  </si>
  <si>
    <t>Ottawa</t>
  </si>
  <si>
    <t>Hamilton</t>
  </si>
  <si>
    <t>Ontario</t>
  </si>
  <si>
    <t>Vancouver</t>
  </si>
  <si>
    <t>British Columbia</t>
  </si>
  <si>
    <t>Victoria</t>
  </si>
  <si>
    <t>Calgary</t>
  </si>
  <si>
    <t>Alberta</t>
  </si>
  <si>
    <t>Edmonton</t>
  </si>
  <si>
    <t>1. Each year's data is for October.</t>
  </si>
  <si>
    <t>2. Surveyed structures are row houses and apartments in primary rental market.</t>
  </si>
  <si>
    <t>Regina</t>
  </si>
  <si>
    <t>Saskatchewan</t>
  </si>
  <si>
    <t>Source: CMHC Rental Market Survey</t>
  </si>
  <si>
    <t>Saskatoon</t>
  </si>
  <si>
    <t>Manitoba</t>
  </si>
  <si>
    <t>Winnipeg</t>
  </si>
  <si>
    <t>Quebec</t>
  </si>
  <si>
    <t>Montreal</t>
  </si>
  <si>
    <t>-</t>
  </si>
  <si>
    <t>Quebec City</t>
  </si>
  <si>
    <t>New Brunswick</t>
  </si>
  <si>
    <t>Fredericton</t>
  </si>
  <si>
    <t>Saint John</t>
  </si>
  <si>
    <t>Nova Scotia</t>
  </si>
  <si>
    <t>Halifax</t>
  </si>
  <si>
    <t>Charlottetown</t>
  </si>
  <si>
    <t>Prince Edward Island</t>
  </si>
  <si>
    <t>Newfoundland and Labrador</t>
  </si>
  <si>
    <t>St. John's</t>
  </si>
  <si>
    <t>Historical Average Rents by Bedroom Type:</t>
  </si>
  <si>
    <t>1986</t>
  </si>
  <si>
    <t>1989</t>
  </si>
  <si>
    <t>1990</t>
  </si>
  <si>
    <t>1991</t>
  </si>
  <si>
    <t>1992</t>
  </si>
  <si>
    <t>1993</t>
  </si>
  <si>
    <t>1994</t>
  </si>
  <si>
    <t>1995</t>
  </si>
  <si>
    <t>1996</t>
  </si>
  <si>
    <t>1997</t>
  </si>
  <si>
    <t>1998</t>
  </si>
  <si>
    <t>Single Employable</t>
  </si>
  <si>
    <t>Couple, two children</t>
  </si>
  <si>
    <t>NEWFOUNDLAND AND LABRADOR - TOTAL WELFARE INCOMES IN CURRENT DOLLARS:</t>
  </si>
  <si>
    <t>Table 3260021 - Consumer Price Index (CPI), 2009 basket, annually (2002=100), All-items:</t>
  </si>
  <si>
    <t>NFL-CPI</t>
  </si>
  <si>
    <t>1987</t>
  </si>
  <si>
    <t>1988</t>
  </si>
  <si>
    <t>PRINCE EDWARD ISLAND - TOTAL WELFARE INCOMES IN CURRENT DOLLARS:</t>
  </si>
  <si>
    <t>PEI-CPI</t>
  </si>
  <si>
    <t>NOVA SCOTIA - TOTAL WELFARE INCOMES IN CURRENT DOLLARS:</t>
  </si>
  <si>
    <t>NS-CPI</t>
  </si>
  <si>
    <t>NEW BRUNSWICK - TOTAL WELFARE INCOMES IN CURRENT DOLLARS:</t>
  </si>
  <si>
    <t>NB-CPI</t>
  </si>
  <si>
    <t>QUEBEC - TOTAL WELFARE INCOMES IN CURRENT DOLLARS:</t>
  </si>
  <si>
    <t>QU-CPI</t>
  </si>
  <si>
    <t>ONTARIO - TOTAL WELFARE INCOMES IN CURRENT DOLLARS:</t>
  </si>
  <si>
    <t>ON-CPI</t>
  </si>
  <si>
    <t>MANITOBA - TOTAL WELFARE INCOMES IN CURRENT DOLLARS:</t>
  </si>
  <si>
    <t>MN-CPI</t>
  </si>
  <si>
    <t>SASKATCHEWAN - TOTAL WELFARE INCOMES IN CURRENT DOLLARS:</t>
  </si>
  <si>
    <t>SK-CPI</t>
  </si>
  <si>
    <t>ALBERTA - TOTAL WELFARE INCOMES IN CURRENT DOLLARS:</t>
  </si>
  <si>
    <t>AB-CPI</t>
  </si>
  <si>
    <t>BRITISH COLUMBIA - TOTAL WELFARE INCOMES IN CURRENT DOLLARS:</t>
  </si>
  <si>
    <t>BC-CPI</t>
  </si>
  <si>
    <t>1 Bedroom - Lone Parent, One Child</t>
  </si>
  <si>
    <t>2 Bedroom - Couple, Two Children</t>
  </si>
  <si>
    <t>Bachelor - Single Employable</t>
  </si>
  <si>
    <t>Rent Affordability Factor</t>
  </si>
  <si>
    <t>Rent as a Fraction of Social Assistance Income:</t>
  </si>
  <si>
    <t>Rent Distribution Factor:</t>
  </si>
  <si>
    <t>Nominal SA Income:</t>
  </si>
  <si>
    <t>Lone Parent, One Child</t>
  </si>
  <si>
    <t>Couple, Two Children</t>
  </si>
  <si>
    <t>Index:</t>
  </si>
  <si>
    <t>CPI</t>
  </si>
  <si>
    <t>Nominal Annual SA Income:</t>
  </si>
  <si>
    <t>Nominal Monthly Rent:</t>
  </si>
  <si>
    <t>CPI (2002=100)</t>
  </si>
  <si>
    <t>Person with disability-AISH</t>
  </si>
  <si>
    <t>Person with disability</t>
  </si>
  <si>
    <t>Single employable</t>
  </si>
  <si>
    <t>Single parent, one child</t>
  </si>
  <si>
    <t>Food (Provincial)</t>
  </si>
  <si>
    <t>CPI (Provincial)</t>
  </si>
  <si>
    <t xml:space="preserve">Source: </t>
  </si>
  <si>
    <t>Cansim Table 3260021 for CPI's, CMHC for average rents.</t>
  </si>
  <si>
    <t>Social Assistance Incomes: http://www.canadasocialreport.ca/WelfareInCanada/2014.pdf</t>
  </si>
  <si>
    <t>Residual from Rent/SA:</t>
  </si>
  <si>
    <t>Annual Rates of Change:</t>
  </si>
  <si>
    <t>All-items CPI</t>
  </si>
  <si>
    <t>SA Income - Single</t>
  </si>
  <si>
    <t>SA Income - Couple with 2 Children</t>
  </si>
  <si>
    <t>SA Income - Lone Parent with 1 Child</t>
  </si>
  <si>
    <t>Average 1991-2014</t>
  </si>
  <si>
    <t>CPI for Food (Provincial)</t>
  </si>
  <si>
    <r>
      <t>(ΔRent/Rent)</t>
    </r>
    <r>
      <rPr>
        <b/>
        <vertAlign val="subscript"/>
        <sz val="10"/>
        <color theme="1"/>
        <rFont val="Calibri"/>
        <family val="2"/>
      </rPr>
      <t xml:space="preserve">Bach </t>
    </r>
    <r>
      <rPr>
        <b/>
        <sz val="10"/>
        <color theme="1"/>
        <rFont val="Calibri"/>
        <family val="2"/>
      </rPr>
      <t>- (ΔSA/SA)</t>
    </r>
    <r>
      <rPr>
        <b/>
        <vertAlign val="subscript"/>
        <sz val="10"/>
        <color theme="1"/>
        <rFont val="Calibri"/>
        <family val="2"/>
      </rPr>
      <t>Single</t>
    </r>
  </si>
  <si>
    <t>3 Bedroom+</t>
  </si>
  <si>
    <t>Apartments</t>
  </si>
  <si>
    <t>Bachelor First Quintile</t>
  </si>
  <si>
    <t>Bachelor Second Quintile</t>
  </si>
  <si>
    <t>1 Bedroom First Quintile</t>
  </si>
  <si>
    <t>1 Bedroom Second Quintile</t>
  </si>
  <si>
    <t>2 Bedroom First Quintile</t>
  </si>
  <si>
    <t>2 Bedroom Second Quintile</t>
  </si>
  <si>
    <t>Bachelor Average</t>
  </si>
  <si>
    <t>1 Bedroom Average</t>
  </si>
  <si>
    <t>2 Bedroom Average</t>
  </si>
  <si>
    <t>3 Bedroom+ Average</t>
  </si>
  <si>
    <t>Monthly</t>
  </si>
  <si>
    <t>Monthly Averages on Apartments and Row Houses</t>
  </si>
  <si>
    <t>Bachelor - Single Employable - Average</t>
  </si>
  <si>
    <t>Bachelor - Single Employable - 1st Quintile</t>
  </si>
  <si>
    <t>Bachelor - Single Employable - 2nd Quintile</t>
  </si>
  <si>
    <t>1 Bedroom - Lone Parent, One Child - Average</t>
  </si>
  <si>
    <t>1 Bedroom - Lone Parent, One Child - 1st Quintile</t>
  </si>
  <si>
    <t>1 Bedroom - Lone Parent, One Child -2nd Quintile</t>
  </si>
  <si>
    <t>2 Bedroom - Couple, Two Children - Average</t>
  </si>
  <si>
    <t>2 Bedroom - Couple, Two Children - 1st Quintile</t>
  </si>
  <si>
    <t>2 Bedroom - Couple, Two Children - 2nd Quintile</t>
  </si>
  <si>
    <t>Rent - Bachelor - 1st Quintile</t>
  </si>
  <si>
    <t>Rent - 1 Bedroom - 1st Quintile</t>
  </si>
  <si>
    <t>Rent - 2 Bedroom - 1st Quintile</t>
  </si>
  <si>
    <t>Bachelor Median</t>
  </si>
  <si>
    <t>1 Bedroom Median</t>
  </si>
  <si>
    <t>2  Bedroom Median</t>
  </si>
  <si>
    <t>Apart's &amp; Row Houses Total Avrg</t>
  </si>
  <si>
    <t>2 Bedroom Median</t>
  </si>
  <si>
    <t>Bachelor - Single Employable - Median</t>
  </si>
  <si>
    <t>1 Bedroom - Lone Parent, One Child - Median</t>
  </si>
  <si>
    <t>2 Bedroom - Couple, Two Children - Median</t>
  </si>
  <si>
    <t>Bachelor Third Quintile</t>
  </si>
  <si>
    <t>Bachelor Fourth Quintile</t>
  </si>
  <si>
    <t>1 Bedroom Third Quintile</t>
  </si>
  <si>
    <t>1 Bedroom Fourth Quintile</t>
  </si>
  <si>
    <t>2 Bedroom Third Quintile</t>
  </si>
  <si>
    <t>2 Bedroom Fourth Quintile</t>
  </si>
  <si>
    <t>Normalized Median - Bachelor - Single Employable</t>
  </si>
  <si>
    <t>Normalized Median - 1 Bed - Lone Parent, One Child</t>
  </si>
  <si>
    <t>Normalized Median - 2 Beds - Couple, Two Children</t>
  </si>
  <si>
    <t>2 Bedroom - Two Single Employables - 1st Quintile</t>
  </si>
  <si>
    <t>Details on the sources and interpretation of these data can be found in:</t>
  </si>
  <si>
    <t>The Very Poor and the Affordabilty of Housing</t>
  </si>
  <si>
    <t>by Ron Kneebone and Margarita Wilkins</t>
  </si>
  <si>
    <t>Volume 9, Issue 27, September 2016</t>
  </si>
  <si>
    <r>
      <rPr>
        <i/>
        <sz val="14"/>
        <color theme="1"/>
        <rFont val="Calibri"/>
        <family val="2"/>
        <scheme val="minor"/>
      </rPr>
      <t>SPP Research Papers</t>
    </r>
    <r>
      <rPr>
        <sz val="14"/>
        <color theme="1"/>
        <rFont val="Calibri"/>
        <family val="2"/>
        <scheme val="minor"/>
      </rPr>
      <t xml:space="preserve">, The School of Public Policy, </t>
    </r>
  </si>
  <si>
    <t xml:space="preserve">If you use these data, please cite the published paper identified above and note the location of the data as </t>
  </si>
  <si>
    <t>www.policyschool.ca</t>
  </si>
  <si>
    <t>This workbook contains graphs measuring the affordability of housing for persons living on very low incomes in each of Canada's nine largest cities (CMAs) over the period 1990-2014.  The graphs measure housing affordability by the ratio of rent to income. Three family compositions are considered (singles, lone parents, and couples with two children) and three types of rental accommodation are considered (studio, one-bedroom, and two-bedroom apartments).  We assume a single person seeks to rent a studio apartment or, if a roommate can be found, a two-bedroom apartment. Lone parents are assumed to seek to rent a one-bedroom apartment and we assume a couple with two children seeks to rent a two-bedroom apartment. Income is measured by that provided to each family composition by provincial social-assistance programs. The graphs show affordability of rental units priced in the first and second quintiles of available rents as well as the median rents. The graphs identified with purple tabs focus only on the affordability of units priced in the first quintile of rents and show how changes in social assistance incomes and rents have impacted housing affordability for those with low incomes.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</si>
</sst>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6" x14ac:knownFonts="1">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b/>
      <sz val="12"/>
      <color theme="5" tint="-0.249977111117893"/>
      <name val="Calibri"/>
      <family val="2"/>
      <scheme val="minor"/>
    </font>
    <font>
      <b/>
      <sz val="10"/>
      <color theme="1"/>
      <name val="Calibri"/>
      <family val="2"/>
      <scheme val="minor"/>
    </font>
    <font>
      <b/>
      <sz val="11"/>
      <color rgb="FFFF0000"/>
      <name val="Calibri"/>
      <family val="2"/>
      <scheme val="minor"/>
    </font>
    <font>
      <b/>
      <sz val="10"/>
      <color theme="1"/>
      <name val="Calibri"/>
      <family val="2"/>
    </font>
    <font>
      <b/>
      <vertAlign val="subscript"/>
      <sz val="10"/>
      <color theme="1"/>
      <name val="Calibri"/>
      <family val="2"/>
    </font>
    <font>
      <b/>
      <sz val="16"/>
      <color theme="1"/>
      <name val="Calibri"/>
      <family val="2"/>
      <scheme val="minor"/>
    </font>
    <font>
      <b/>
      <sz val="11"/>
      <name val="Calibri"/>
      <family val="2"/>
      <scheme val="minor"/>
    </font>
    <font>
      <sz val="14"/>
      <color theme="1"/>
      <name val="Calibri"/>
      <family val="2"/>
      <scheme val="minor"/>
    </font>
    <font>
      <b/>
      <i/>
      <sz val="14"/>
      <color theme="1"/>
      <name val="Calibri"/>
      <family val="2"/>
      <scheme val="minor"/>
    </font>
    <font>
      <i/>
      <sz val="14"/>
      <color theme="1"/>
      <name val="Calibri"/>
      <family val="2"/>
      <scheme val="minor"/>
    </font>
    <font>
      <u/>
      <sz val="11"/>
      <color theme="10"/>
      <name val="Calibri"/>
      <family val="2"/>
      <scheme val="minor"/>
    </font>
    <font>
      <u/>
      <sz val="14"/>
      <color theme="10"/>
      <name val="Calibri"/>
      <family val="2"/>
      <scheme val="minor"/>
    </font>
  </fonts>
  <fills count="15">
    <fill>
      <patternFill patternType="none"/>
    </fill>
    <fill>
      <patternFill patternType="gray125"/>
    </fill>
    <fill>
      <patternFill patternType="solid">
        <fgColor theme="9"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0.249977111117893"/>
        <bgColor indexed="64"/>
      </patternFill>
    </fill>
    <fill>
      <patternFill patternType="solid">
        <fgColor rgb="FFFFCCCC"/>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5" tint="0.79998168889431442"/>
        <bgColor indexed="64"/>
      </patternFill>
    </fill>
    <fill>
      <patternFill patternType="solid">
        <fgColor rgb="FFFFFF00"/>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DashDotDot">
        <color indexed="64"/>
      </left>
      <right style="thin">
        <color indexed="64"/>
      </right>
      <top style="thin">
        <color indexed="64"/>
      </top>
      <bottom/>
      <diagonal/>
    </border>
    <border>
      <left style="thin">
        <color indexed="64"/>
      </left>
      <right style="mediumDashDotDot">
        <color indexed="64"/>
      </right>
      <top style="thin">
        <color indexed="64"/>
      </top>
      <bottom/>
      <diagonal/>
    </border>
    <border>
      <left style="mediumDashDotDot">
        <color indexed="64"/>
      </left>
      <right style="thin">
        <color indexed="64"/>
      </right>
      <top/>
      <bottom/>
      <diagonal/>
    </border>
    <border>
      <left style="thin">
        <color indexed="64"/>
      </left>
      <right style="mediumDashDotDot">
        <color indexed="64"/>
      </right>
      <top/>
      <bottom/>
      <diagonal/>
    </border>
    <border>
      <left style="mediumDashDotDot">
        <color indexed="64"/>
      </left>
      <right style="thin">
        <color indexed="64"/>
      </right>
      <top/>
      <bottom style="medium">
        <color indexed="64"/>
      </bottom>
      <diagonal/>
    </border>
    <border>
      <left style="thin">
        <color indexed="64"/>
      </left>
      <right style="mediumDashDotDot">
        <color indexed="64"/>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
        <color indexed="64"/>
      </bottom>
      <diagonal/>
    </border>
    <border>
      <left/>
      <right style="mediumDashDotDot">
        <color indexed="64"/>
      </right>
      <top/>
      <bottom style="medium">
        <color indexed="64"/>
      </bottom>
      <diagonal/>
    </border>
    <border>
      <left style="mediumDashDotDot">
        <color indexed="64"/>
      </left>
      <right style="mediumDashDotDot">
        <color indexed="64"/>
      </right>
      <top/>
      <bottom/>
      <diagonal/>
    </border>
    <border>
      <left style="mediumDashDotDot">
        <color indexed="64"/>
      </left>
      <right style="mediumDashDotDot">
        <color indexed="64"/>
      </right>
      <top/>
      <bottom style="medium">
        <color indexed="64"/>
      </bottom>
      <diagonal/>
    </border>
    <border>
      <left style="mediumDashDotDot">
        <color indexed="64"/>
      </left>
      <right/>
      <top style="thin">
        <color indexed="64"/>
      </top>
      <bottom/>
      <diagonal/>
    </border>
    <border>
      <left style="mediumDashDotDot">
        <color indexed="64"/>
      </left>
      <right/>
      <top style="medium">
        <color indexed="64"/>
      </top>
      <bottom/>
      <diagonal/>
    </border>
    <border>
      <left/>
      <right style="mediumDashDotDot">
        <color indexed="64"/>
      </right>
      <top style="medium">
        <color indexed="64"/>
      </top>
      <bottom/>
      <diagonal/>
    </border>
    <border>
      <left style="mediumDashDotDot">
        <color indexed="64"/>
      </left>
      <right style="mediumDashDotDot">
        <color indexed="64"/>
      </right>
      <top style="medium">
        <color indexed="64"/>
      </top>
      <bottom/>
      <diagonal/>
    </border>
    <border>
      <left style="mediumDashDotDot">
        <color indexed="64"/>
      </left>
      <right style="medium">
        <color indexed="64"/>
      </right>
      <top/>
      <bottom/>
      <diagonal/>
    </border>
    <border>
      <left style="mediumDashDotDot">
        <color indexed="64"/>
      </left>
      <right style="medium">
        <color indexed="64"/>
      </right>
      <top style="thin">
        <color indexed="64"/>
      </top>
      <bottom/>
      <diagonal/>
    </border>
    <border>
      <left style="mediumDashDotDot">
        <color indexed="64"/>
      </left>
      <right style="medium">
        <color indexed="64"/>
      </right>
      <top/>
      <bottom style="medium">
        <color indexed="64"/>
      </bottom>
      <diagonal/>
    </border>
    <border>
      <left style="mediumDashDotDot">
        <color indexed="64"/>
      </left>
      <right style="medium">
        <color indexed="64"/>
      </right>
      <top style="medium">
        <color indexed="64"/>
      </top>
      <bottom/>
      <diagonal/>
    </border>
  </borders>
  <cellStyleXfs count="2">
    <xf numFmtId="0" fontId="0" fillId="0" borderId="0"/>
    <xf numFmtId="0" fontId="14" fillId="0" borderId="0" applyNumberFormat="0" applyFill="0" applyBorder="0" applyAlignment="0" applyProtection="0"/>
  </cellStyleXfs>
  <cellXfs count="281">
    <xf numFmtId="0" fontId="0" fillId="0" borderId="0" xfId="0"/>
    <xf numFmtId="0" fontId="0" fillId="0" borderId="0" xfId="0" applyAlignment="1">
      <alignment horizontal="center" vertical="center"/>
    </xf>
    <xf numFmtId="0" fontId="1" fillId="0" borderId="0" xfId="0" applyFont="1" applyAlignment="1">
      <alignment horizontal="left" vertical="center"/>
    </xf>
    <xf numFmtId="0" fontId="0" fillId="0" borderId="0" xfId="0" applyFont="1" applyAlignment="1">
      <alignment horizontal="left" vertical="center"/>
    </xf>
    <xf numFmtId="164" fontId="0" fillId="0" borderId="0" xfId="0" applyNumberFormat="1" applyBorder="1" applyAlignment="1">
      <alignment horizontal="center" vertical="center"/>
    </xf>
    <xf numFmtId="164" fontId="0" fillId="0" borderId="5" xfId="0" applyNumberFormat="1" applyBorder="1" applyAlignment="1">
      <alignment horizontal="center" vertical="center"/>
    </xf>
    <xf numFmtId="164" fontId="0" fillId="0" borderId="7" xfId="0" applyNumberFormat="1" applyBorder="1" applyAlignment="1">
      <alignment horizontal="center" vertical="center"/>
    </xf>
    <xf numFmtId="164" fontId="0" fillId="0" borderId="8" xfId="0" applyNumberFormat="1"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3" fontId="0" fillId="0" borderId="0" xfId="0" applyNumberFormat="1" applyBorder="1" applyAlignment="1">
      <alignment horizontal="center" vertical="center"/>
    </xf>
    <xf numFmtId="3" fontId="0" fillId="0" borderId="5" xfId="0" applyNumberFormat="1" applyBorder="1" applyAlignment="1">
      <alignment horizontal="center" vertical="center"/>
    </xf>
    <xf numFmtId="3" fontId="0" fillId="0" borderId="7" xfId="0" applyNumberFormat="1" applyBorder="1" applyAlignment="1">
      <alignment horizontal="center" vertical="center"/>
    </xf>
    <xf numFmtId="3" fontId="0" fillId="0" borderId="8" xfId="0" applyNumberFormat="1" applyBorder="1" applyAlignment="1">
      <alignment horizontal="center" vertical="center"/>
    </xf>
    <xf numFmtId="3" fontId="0" fillId="0" borderId="4" xfId="0" applyNumberFormat="1" applyBorder="1" applyAlignment="1">
      <alignment horizontal="center" vertical="center"/>
    </xf>
    <xf numFmtId="3" fontId="0" fillId="0" borderId="1" xfId="0" applyNumberFormat="1" applyBorder="1" applyAlignment="1">
      <alignment horizontal="center" vertical="center"/>
    </xf>
    <xf numFmtId="3" fontId="0" fillId="0" borderId="2" xfId="0" applyNumberFormat="1" applyBorder="1" applyAlignment="1">
      <alignment horizontal="center" vertical="center"/>
    </xf>
    <xf numFmtId="3" fontId="0" fillId="0" borderId="3" xfId="0" applyNumberFormat="1" applyBorder="1" applyAlignment="1">
      <alignment horizontal="center" vertical="center"/>
    </xf>
    <xf numFmtId="0" fontId="1" fillId="8" borderId="4" xfId="0" applyFont="1" applyFill="1" applyBorder="1" applyAlignment="1">
      <alignment horizontal="center" vertical="center"/>
    </xf>
    <xf numFmtId="164" fontId="0" fillId="0" borderId="15" xfId="0" applyNumberForma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4" fontId="0" fillId="0" borderId="17" xfId="0" applyNumberFormat="1" applyBorder="1" applyAlignment="1">
      <alignment horizontal="center" vertical="center"/>
    </xf>
    <xf numFmtId="4" fontId="0" fillId="0" borderId="15" xfId="0" applyNumberFormat="1" applyBorder="1" applyAlignment="1">
      <alignment horizontal="center" vertical="center"/>
    </xf>
    <xf numFmtId="4" fontId="0" fillId="0" borderId="19" xfId="0" applyNumberFormat="1" applyBorder="1" applyAlignment="1">
      <alignment horizontal="center" vertical="center"/>
    </xf>
    <xf numFmtId="4" fontId="0" fillId="0" borderId="20" xfId="0" applyNumberFormat="1" applyBorder="1" applyAlignment="1">
      <alignment horizontal="center" vertical="center"/>
    </xf>
    <xf numFmtId="0" fontId="1" fillId="8" borderId="18" xfId="0" applyFont="1" applyFill="1" applyBorder="1" applyAlignment="1">
      <alignment horizontal="center" vertical="center"/>
    </xf>
    <xf numFmtId="0" fontId="1" fillId="8" borderId="16" xfId="0" applyFont="1" applyFill="1" applyBorder="1" applyAlignment="1">
      <alignment horizontal="center" vertical="center"/>
    </xf>
    <xf numFmtId="0" fontId="1" fillId="0" borderId="0" xfId="0" applyFont="1"/>
    <xf numFmtId="4" fontId="0" fillId="0" borderId="0" xfId="0" applyNumberFormat="1" applyBorder="1" applyAlignment="1">
      <alignment horizontal="center" vertical="center"/>
    </xf>
    <xf numFmtId="4" fontId="0" fillId="0" borderId="7" xfId="0" applyNumberFormat="1" applyBorder="1" applyAlignment="1">
      <alignment horizontal="center" vertical="center"/>
    </xf>
    <xf numFmtId="4" fontId="0" fillId="0" borderId="22" xfId="0" applyNumberFormat="1" applyBorder="1" applyAlignment="1">
      <alignment horizontal="center" vertical="center"/>
    </xf>
    <xf numFmtId="4" fontId="0" fillId="0" borderId="23" xfId="0" applyNumberFormat="1" applyBorder="1" applyAlignment="1">
      <alignment horizontal="center" vertical="center"/>
    </xf>
    <xf numFmtId="3" fontId="0" fillId="0" borderId="22" xfId="0" applyNumberFormat="1" applyBorder="1" applyAlignment="1">
      <alignment horizontal="center" vertical="center"/>
    </xf>
    <xf numFmtId="4" fontId="0" fillId="0" borderId="4" xfId="0" applyNumberFormat="1" applyBorder="1" applyAlignment="1">
      <alignment horizontal="center" vertical="center"/>
    </xf>
    <xf numFmtId="4" fontId="0" fillId="0" borderId="6" xfId="0" applyNumberFormat="1" applyBorder="1" applyAlignment="1">
      <alignment horizontal="center" vertical="center"/>
    </xf>
    <xf numFmtId="4" fontId="0" fillId="0" borderId="5" xfId="0" applyNumberFormat="1" applyBorder="1" applyAlignment="1">
      <alignment horizontal="center" vertical="center"/>
    </xf>
    <xf numFmtId="4" fontId="0" fillId="0" borderId="8" xfId="0" applyNumberFormat="1" applyBorder="1" applyAlignment="1">
      <alignment horizontal="center" vertical="center"/>
    </xf>
    <xf numFmtId="0" fontId="0" fillId="0" borderId="0" xfId="0" applyFill="1" applyBorder="1"/>
    <xf numFmtId="4" fontId="0" fillId="9" borderId="4" xfId="0" applyNumberFormat="1" applyFill="1" applyBorder="1" applyAlignment="1">
      <alignment horizontal="center" vertical="center"/>
    </xf>
    <xf numFmtId="164" fontId="0" fillId="0" borderId="13" xfId="0" applyNumberFormat="1" applyBorder="1" applyAlignment="1">
      <alignment horizontal="center" vertical="center"/>
    </xf>
    <xf numFmtId="0" fontId="4" fillId="0" borderId="0" xfId="0" applyFont="1"/>
    <xf numFmtId="0" fontId="1" fillId="3" borderId="4" xfId="0" applyFont="1" applyFill="1" applyBorder="1" applyAlignment="1">
      <alignment horizontal="center" vertical="center"/>
    </xf>
    <xf numFmtId="3" fontId="0" fillId="0" borderId="23" xfId="0" applyNumberFormat="1" applyBorder="1" applyAlignment="1">
      <alignment horizontal="center" vertical="center"/>
    </xf>
    <xf numFmtId="3" fontId="0" fillId="0" borderId="0" xfId="0" applyNumberFormat="1" applyFill="1" applyBorder="1" applyAlignment="1">
      <alignment horizontal="center" vertical="center"/>
    </xf>
    <xf numFmtId="4" fontId="0" fillId="0" borderId="24" xfId="0" applyNumberFormat="1" applyBorder="1" applyAlignment="1">
      <alignment horizontal="center" vertical="center"/>
    </xf>
    <xf numFmtId="4" fontId="0" fillId="0" borderId="46" xfId="0" applyNumberFormat="1" applyBorder="1" applyAlignment="1">
      <alignment horizontal="center" vertical="center"/>
    </xf>
    <xf numFmtId="0" fontId="0" fillId="0" borderId="0" xfId="0" applyFill="1" applyBorder="1" applyAlignment="1">
      <alignment horizontal="center" vertical="center"/>
    </xf>
    <xf numFmtId="165" fontId="0" fillId="0" borderId="0" xfId="0" applyNumberFormat="1" applyBorder="1" applyAlignment="1">
      <alignment horizontal="center" vertical="center"/>
    </xf>
    <xf numFmtId="3" fontId="0" fillId="0" borderId="24" xfId="0" applyNumberFormat="1" applyBorder="1" applyAlignment="1">
      <alignment horizontal="center" vertical="center"/>
    </xf>
    <xf numFmtId="3" fontId="0" fillId="0" borderId="46" xfId="0" applyNumberFormat="1" applyBorder="1" applyAlignment="1">
      <alignment horizontal="center" vertical="center"/>
    </xf>
    <xf numFmtId="3" fontId="0" fillId="0" borderId="45" xfId="0" applyNumberFormat="1" applyBorder="1" applyAlignment="1">
      <alignment horizontal="center" vertical="center"/>
    </xf>
    <xf numFmtId="3" fontId="0" fillId="0" borderId="39" xfId="0" applyNumberFormat="1" applyBorder="1" applyAlignment="1">
      <alignment horizontal="center" vertical="center"/>
    </xf>
    <xf numFmtId="3" fontId="0" fillId="0" borderId="53" xfId="0" applyNumberFormat="1" applyBorder="1" applyAlignment="1">
      <alignment horizontal="center" vertical="center"/>
    </xf>
    <xf numFmtId="4" fontId="0" fillId="0" borderId="39" xfId="0" applyNumberFormat="1" applyBorder="1" applyAlignment="1">
      <alignment horizontal="center" vertical="center"/>
    </xf>
    <xf numFmtId="4" fontId="0" fillId="0" borderId="53" xfId="0" applyNumberFormat="1" applyBorder="1" applyAlignment="1">
      <alignment horizontal="center" vertical="center"/>
    </xf>
    <xf numFmtId="4" fontId="0" fillId="0" borderId="45" xfId="0" applyNumberFormat="1" applyBorder="1" applyAlignment="1">
      <alignment horizontal="center" vertical="center"/>
    </xf>
    <xf numFmtId="0" fontId="1" fillId="3" borderId="16" xfId="0" applyFont="1" applyFill="1" applyBorder="1" applyAlignment="1">
      <alignment horizontal="center" vertical="center"/>
    </xf>
    <xf numFmtId="0" fontId="1" fillId="3" borderId="18" xfId="0" applyFont="1" applyFill="1" applyBorder="1" applyAlignment="1">
      <alignment horizontal="center" vertical="center"/>
    </xf>
    <xf numFmtId="4" fontId="0" fillId="0" borderId="30" xfId="0" applyNumberFormat="1" applyBorder="1" applyAlignment="1">
      <alignment horizontal="center" vertical="center"/>
    </xf>
    <xf numFmtId="0" fontId="1" fillId="8" borderId="18" xfId="0" applyNumberFormat="1" applyFont="1" applyFill="1" applyBorder="1" applyAlignment="1">
      <alignment horizontal="center" vertical="center"/>
    </xf>
    <xf numFmtId="0" fontId="1" fillId="8" borderId="16" xfId="0" applyNumberFormat="1" applyFont="1" applyFill="1" applyBorder="1" applyAlignment="1">
      <alignment horizontal="center" vertical="center"/>
    </xf>
    <xf numFmtId="0" fontId="1" fillId="8" borderId="27" xfId="0" applyFont="1" applyFill="1" applyBorder="1" applyAlignment="1">
      <alignment horizontal="center" vertical="center"/>
    </xf>
    <xf numFmtId="0" fontId="1" fillId="7" borderId="42" xfId="0" applyFont="1" applyFill="1" applyBorder="1" applyAlignment="1">
      <alignment horizontal="center" vertical="center"/>
    </xf>
    <xf numFmtId="0" fontId="1" fillId="7" borderId="28" xfId="0" applyFont="1" applyFill="1" applyBorder="1" applyAlignment="1">
      <alignment horizontal="center" vertical="center"/>
    </xf>
    <xf numFmtId="0" fontId="1" fillId="7" borderId="29" xfId="0" applyFont="1" applyFill="1" applyBorder="1" applyAlignment="1">
      <alignment horizontal="center" vertical="center"/>
    </xf>
    <xf numFmtId="0" fontId="1" fillId="8" borderId="31" xfId="0" applyFont="1" applyFill="1" applyBorder="1" applyAlignment="1">
      <alignment horizontal="center" vertical="center"/>
    </xf>
    <xf numFmtId="0" fontId="0" fillId="0" borderId="24" xfId="0" applyBorder="1" applyAlignment="1">
      <alignment horizontal="center" vertical="center"/>
    </xf>
    <xf numFmtId="164" fontId="0" fillId="0" borderId="20" xfId="0" applyNumberFormat="1" applyBorder="1" applyAlignment="1">
      <alignment horizontal="center" vertical="center"/>
    </xf>
    <xf numFmtId="0" fontId="1" fillId="3" borderId="14" xfId="0" applyNumberFormat="1" applyFont="1" applyFill="1" applyBorder="1" applyAlignment="1">
      <alignment horizontal="center" vertical="center"/>
    </xf>
    <xf numFmtId="0" fontId="0" fillId="0" borderId="7" xfId="0" applyNumberFormat="1" applyBorder="1" applyAlignment="1">
      <alignment horizontal="center" vertical="center"/>
    </xf>
    <xf numFmtId="0" fontId="0" fillId="0" borderId="8" xfId="0" applyNumberFormat="1" applyBorder="1" applyAlignment="1">
      <alignment horizontal="center" vertical="center"/>
    </xf>
    <xf numFmtId="0" fontId="0" fillId="0" borderId="6" xfId="0" applyNumberFormat="1" applyBorder="1" applyAlignment="1">
      <alignment horizontal="center" vertical="center"/>
    </xf>
    <xf numFmtId="4" fontId="0" fillId="0" borderId="14" xfId="0" applyNumberFormat="1" applyBorder="1" applyAlignment="1">
      <alignment horizontal="center" vertical="center"/>
    </xf>
    <xf numFmtId="0" fontId="0" fillId="0" borderId="0" xfId="0" applyFont="1"/>
    <xf numFmtId="0" fontId="1" fillId="12" borderId="13" xfId="0" applyFont="1" applyFill="1" applyBorder="1" applyAlignment="1">
      <alignment horizontal="center" vertical="center"/>
    </xf>
    <xf numFmtId="0" fontId="11" fillId="0" borderId="0" xfId="0" applyFont="1"/>
    <xf numFmtId="165" fontId="0" fillId="0" borderId="4" xfId="0" applyNumberFormat="1" applyBorder="1" applyAlignment="1">
      <alignment horizontal="center" vertical="center"/>
    </xf>
    <xf numFmtId="165" fontId="0" fillId="0" borderId="5" xfId="0" applyNumberFormat="1" applyBorder="1" applyAlignment="1">
      <alignment horizontal="center" vertical="center"/>
    </xf>
    <xf numFmtId="165" fontId="0" fillId="0" borderId="35" xfId="0" applyNumberFormat="1" applyBorder="1" applyAlignment="1">
      <alignment horizontal="center" vertical="center"/>
    </xf>
    <xf numFmtId="165" fontId="0" fillId="0" borderId="52" xfId="0" applyNumberFormat="1" applyBorder="1" applyAlignment="1">
      <alignment horizontal="center" vertical="center"/>
    </xf>
    <xf numFmtId="165" fontId="0" fillId="0" borderId="0" xfId="0" applyNumberFormat="1" applyFill="1" applyBorder="1" applyAlignment="1">
      <alignment horizontal="center" vertical="center"/>
    </xf>
    <xf numFmtId="0" fontId="5" fillId="0" borderId="30"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7" fillId="0" borderId="54" xfId="0" applyFont="1" applyFill="1" applyBorder="1" applyAlignment="1">
      <alignment horizontal="center" vertical="center" wrapText="1"/>
    </xf>
    <xf numFmtId="3" fontId="0" fillId="0" borderId="62" xfId="0" applyNumberFormat="1" applyBorder="1" applyAlignment="1">
      <alignment horizontal="center" vertical="center"/>
    </xf>
    <xf numFmtId="3" fontId="0" fillId="0" borderId="63" xfId="0" applyNumberFormat="1" applyBorder="1" applyAlignment="1">
      <alignment horizontal="center" vertical="center"/>
    </xf>
    <xf numFmtId="3" fontId="0" fillId="0" borderId="64" xfId="0" applyNumberFormat="1" applyBorder="1" applyAlignment="1">
      <alignment horizontal="center" vertical="center"/>
    </xf>
    <xf numFmtId="3" fontId="0" fillId="0" borderId="65" xfId="0" applyNumberFormat="1" applyBorder="1" applyAlignment="1">
      <alignment horizontal="center" vertical="center"/>
    </xf>
    <xf numFmtId="3" fontId="0" fillId="0" borderId="66" xfId="0" applyNumberFormat="1" applyBorder="1" applyAlignment="1">
      <alignment horizontal="center" vertical="center"/>
    </xf>
    <xf numFmtId="3" fontId="0" fillId="0" borderId="67" xfId="0" applyNumberFormat="1" applyBorder="1" applyAlignment="1">
      <alignment horizontal="center" vertical="center"/>
    </xf>
    <xf numFmtId="0" fontId="0" fillId="0" borderId="64" xfId="0" applyNumberFormat="1" applyBorder="1" applyAlignment="1">
      <alignment horizontal="center" vertical="center"/>
    </xf>
    <xf numFmtId="0" fontId="0" fillId="0" borderId="65" xfId="0" applyNumberFormat="1" applyBorder="1" applyAlignment="1">
      <alignment horizontal="center" vertical="center"/>
    </xf>
    <xf numFmtId="3" fontId="0" fillId="0" borderId="69" xfId="0" applyNumberFormat="1" applyBorder="1" applyAlignment="1">
      <alignment horizontal="center" vertical="center"/>
    </xf>
    <xf numFmtId="3" fontId="0" fillId="0" borderId="70" xfId="0" applyNumberFormat="1" applyBorder="1" applyAlignment="1">
      <alignment horizontal="center" vertical="center"/>
    </xf>
    <xf numFmtId="3" fontId="0" fillId="0" borderId="71" xfId="0" applyNumberFormat="1" applyBorder="1" applyAlignment="1">
      <alignment horizontal="center" vertical="center"/>
    </xf>
    <xf numFmtId="0" fontId="0" fillId="0" borderId="67" xfId="0" applyNumberFormat="1" applyBorder="1" applyAlignment="1">
      <alignment horizontal="center" vertical="center"/>
    </xf>
    <xf numFmtId="0" fontId="0" fillId="2" borderId="10" xfId="0" applyFill="1" applyBorder="1"/>
    <xf numFmtId="4" fontId="6" fillId="2" borderId="11" xfId="0" applyNumberFormat="1" applyFont="1" applyFill="1" applyBorder="1" applyAlignment="1">
      <alignment horizontal="left" vertical="center"/>
    </xf>
    <xf numFmtId="0" fontId="1" fillId="2" borderId="9" xfId="0" applyFont="1" applyFill="1" applyBorder="1" applyAlignment="1">
      <alignment horizontal="left"/>
    </xf>
    <xf numFmtId="164" fontId="0" fillId="0" borderId="22" xfId="0" applyNumberFormat="1" applyBorder="1" applyAlignment="1">
      <alignment horizontal="center" vertical="center"/>
    </xf>
    <xf numFmtId="164" fontId="0" fillId="0" borderId="23" xfId="0" applyNumberFormat="1" applyBorder="1" applyAlignment="1">
      <alignment horizontal="center" vertical="center"/>
    </xf>
    <xf numFmtId="3" fontId="0" fillId="0" borderId="72" xfId="0" applyNumberFormat="1" applyBorder="1" applyAlignment="1">
      <alignment horizontal="center" vertical="center"/>
    </xf>
    <xf numFmtId="3" fontId="0" fillId="0" borderId="74" xfId="0" applyNumberFormat="1" applyBorder="1" applyAlignment="1">
      <alignment horizontal="center" vertical="center"/>
    </xf>
    <xf numFmtId="3" fontId="0" fillId="0" borderId="75" xfId="0" applyNumberFormat="1" applyBorder="1" applyAlignment="1">
      <alignment horizontal="center" vertical="center"/>
    </xf>
    <xf numFmtId="9" fontId="0" fillId="0" borderId="7" xfId="0" applyNumberFormat="1" applyBorder="1" applyAlignment="1">
      <alignment horizontal="center" vertical="center"/>
    </xf>
    <xf numFmtId="165" fontId="0" fillId="0" borderId="0" xfId="0" applyNumberFormat="1" applyAlignment="1">
      <alignment horizontal="center" vertical="center"/>
    </xf>
    <xf numFmtId="4" fontId="0" fillId="13" borderId="24" xfId="0" applyNumberFormat="1" applyFill="1" applyBorder="1" applyAlignment="1">
      <alignment horizontal="center" vertical="center"/>
    </xf>
    <xf numFmtId="4" fontId="0" fillId="13" borderId="46" xfId="0" applyNumberFormat="1" applyFill="1" applyBorder="1" applyAlignment="1">
      <alignment horizontal="center" vertical="center"/>
    </xf>
    <xf numFmtId="4" fontId="0" fillId="13" borderId="0" xfId="0" applyNumberFormat="1" applyFill="1" applyBorder="1" applyAlignment="1">
      <alignment horizontal="center" vertical="center"/>
    </xf>
    <xf numFmtId="3" fontId="0" fillId="0" borderId="4" xfId="0" applyNumberFormat="1" applyFill="1" applyBorder="1" applyAlignment="1">
      <alignment horizontal="center" vertical="center"/>
    </xf>
    <xf numFmtId="3" fontId="0" fillId="0" borderId="62" xfId="0" applyNumberFormat="1" applyFill="1" applyBorder="1" applyAlignment="1">
      <alignment horizontal="center" vertical="center"/>
    </xf>
    <xf numFmtId="3" fontId="0" fillId="0" borderId="63" xfId="0" applyNumberFormat="1" applyFill="1" applyBorder="1" applyAlignment="1">
      <alignment horizontal="center" vertical="center"/>
    </xf>
    <xf numFmtId="3" fontId="0" fillId="0" borderId="66" xfId="0" applyNumberFormat="1" applyFill="1" applyBorder="1" applyAlignment="1">
      <alignment horizontal="center" vertical="center"/>
    </xf>
    <xf numFmtId="3" fontId="0" fillId="0" borderId="72" xfId="0" applyNumberFormat="1" applyFill="1" applyBorder="1" applyAlignment="1">
      <alignment horizontal="center" vertical="center"/>
    </xf>
    <xf numFmtId="3" fontId="0" fillId="0" borderId="5" xfId="0" applyNumberFormat="1"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12" fillId="0" borderId="0" xfId="0" applyFont="1"/>
    <xf numFmtId="0" fontId="11" fillId="0" borderId="0" xfId="0" applyFont="1"/>
    <xf numFmtId="0" fontId="15" fillId="0" borderId="0" xfId="1" applyFont="1"/>
    <xf numFmtId="0" fontId="1" fillId="0" borderId="33"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7"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0" xfId="0" applyFont="1" applyBorder="1" applyAlignment="1">
      <alignment horizontal="center" vertical="center" wrapText="1"/>
    </xf>
    <xf numFmtId="0" fontId="3" fillId="4" borderId="34" xfId="0" applyFont="1" applyFill="1" applyBorder="1" applyAlignment="1">
      <alignment horizontal="center" vertical="center" wrapText="1"/>
    </xf>
    <xf numFmtId="0" fontId="3" fillId="4" borderId="44"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9" fillId="10" borderId="1" xfId="0" applyFont="1" applyFill="1" applyBorder="1" applyAlignment="1">
      <alignment horizontal="center" vertical="center" wrapText="1"/>
    </xf>
    <xf numFmtId="0" fontId="9" fillId="10" borderId="2" xfId="0" applyFont="1" applyFill="1" applyBorder="1" applyAlignment="1">
      <alignment horizontal="center" vertical="center" wrapText="1"/>
    </xf>
    <xf numFmtId="0" fontId="9" fillId="10" borderId="3"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9" fillId="11" borderId="2"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1" fillId="0" borderId="39"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73" xfId="0" applyFont="1" applyBorder="1" applyAlignment="1">
      <alignment horizontal="center" vertical="center" wrapText="1"/>
    </xf>
    <xf numFmtId="0" fontId="1" fillId="0" borderId="72" xfId="0" applyFont="1" applyBorder="1" applyAlignment="1">
      <alignment horizontal="center" vertical="center" wrapText="1"/>
    </xf>
    <xf numFmtId="0" fontId="1" fillId="0" borderId="74" xfId="0" applyFont="1" applyBorder="1" applyAlignment="1">
      <alignment horizontal="center" vertical="center" wrapText="1"/>
    </xf>
    <xf numFmtId="0" fontId="1" fillId="0" borderId="56" xfId="0" applyFont="1" applyBorder="1" applyAlignment="1">
      <alignment horizontal="center" vertical="center" wrapText="1"/>
    </xf>
    <xf numFmtId="0" fontId="1" fillId="0" borderId="58" xfId="0" applyFont="1" applyBorder="1" applyAlignment="1">
      <alignment horizontal="center" vertical="center" wrapText="1"/>
    </xf>
    <xf numFmtId="0" fontId="1" fillId="0" borderId="60" xfId="0" applyFont="1" applyBorder="1" applyAlignment="1">
      <alignment horizontal="center" vertical="center" wrapText="1"/>
    </xf>
    <xf numFmtId="0" fontId="2" fillId="0" borderId="34" xfId="0" applyFont="1" applyFill="1" applyBorder="1" applyAlignment="1">
      <alignment horizontal="center" vertical="center"/>
    </xf>
    <xf numFmtId="0" fontId="2" fillId="0" borderId="44" xfId="0" applyFont="1" applyFill="1" applyBorder="1" applyAlignment="1">
      <alignment horizontal="center" vertical="center"/>
    </xf>
    <xf numFmtId="0" fontId="1" fillId="0" borderId="36"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7" xfId="0" applyFont="1" applyBorder="1" applyAlignment="1">
      <alignment horizontal="center" vertical="center" wrapText="1"/>
    </xf>
    <xf numFmtId="0" fontId="1" fillId="0" borderId="59" xfId="0" applyFont="1" applyBorder="1" applyAlignment="1">
      <alignment horizontal="center" vertical="center" wrapText="1"/>
    </xf>
    <xf numFmtId="0" fontId="1" fillId="0" borderId="61"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46" xfId="0" applyFont="1" applyBorder="1" applyAlignment="1">
      <alignment horizontal="center" vertical="center" wrapText="1"/>
    </xf>
    <xf numFmtId="0" fontId="2" fillId="5" borderId="35" xfId="0" applyFont="1" applyFill="1" applyBorder="1" applyAlignment="1">
      <alignment horizontal="center" wrapText="1"/>
    </xf>
    <xf numFmtId="0" fontId="2" fillId="5" borderId="52" xfId="0" applyFont="1" applyFill="1" applyBorder="1" applyAlignment="1">
      <alignment horizontal="center" wrapText="1"/>
    </xf>
    <xf numFmtId="0" fontId="2" fillId="5" borderId="55" xfId="0" applyFont="1" applyFill="1" applyBorder="1" applyAlignment="1">
      <alignment horizontal="center" wrapText="1"/>
    </xf>
    <xf numFmtId="0" fontId="2" fillId="6" borderId="35" xfId="0" applyFont="1" applyFill="1" applyBorder="1" applyAlignment="1">
      <alignment horizontal="center" wrapText="1"/>
    </xf>
    <xf numFmtId="0" fontId="2" fillId="6" borderId="52" xfId="0" applyFont="1" applyFill="1" applyBorder="1" applyAlignment="1">
      <alignment horizontal="center" wrapText="1"/>
    </xf>
    <xf numFmtId="0" fontId="2" fillId="6" borderId="55" xfId="0" applyFont="1" applyFill="1" applyBorder="1" applyAlignment="1">
      <alignment horizontal="center" wrapText="1"/>
    </xf>
    <xf numFmtId="0" fontId="2" fillId="6" borderId="4"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1" fillId="0" borderId="68"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4" xfId="0" applyFont="1" applyBorder="1" applyAlignment="1">
      <alignment horizontal="center" vertical="center" wrapText="1"/>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10" fillId="5" borderId="34"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47" xfId="0" applyFont="1" applyFill="1" applyBorder="1" applyAlignment="1">
      <alignment horizontal="center" vertical="center" wrapText="1"/>
    </xf>
    <xf numFmtId="0" fontId="10" fillId="6" borderId="34" xfId="0" applyFont="1" applyFill="1" applyBorder="1" applyAlignment="1">
      <alignment horizontal="center" vertical="center" wrapText="1"/>
    </xf>
    <xf numFmtId="0" fontId="10" fillId="6" borderId="44" xfId="0" applyFont="1" applyFill="1" applyBorder="1" applyAlignment="1">
      <alignment horizontal="center" vertical="center" wrapText="1"/>
    </xf>
    <xf numFmtId="0" fontId="10" fillId="6" borderId="47" xfId="0" applyFont="1" applyFill="1" applyBorder="1" applyAlignment="1">
      <alignment horizontal="center" vertical="center" wrapText="1"/>
    </xf>
    <xf numFmtId="0" fontId="10" fillId="6" borderId="43" xfId="0" applyFont="1" applyFill="1" applyBorder="1" applyAlignment="1">
      <alignment horizontal="center" vertical="center" wrapText="1"/>
    </xf>
    <xf numFmtId="0" fontId="1" fillId="6" borderId="40" xfId="0" applyFont="1" applyFill="1" applyBorder="1" applyAlignment="1">
      <alignment horizontal="center" vertical="center" wrapText="1"/>
    </xf>
    <xf numFmtId="0" fontId="1" fillId="6" borderId="44" xfId="0" applyFont="1" applyFill="1" applyBorder="1" applyAlignment="1">
      <alignment horizontal="center" vertical="center" wrapText="1"/>
    </xf>
    <xf numFmtId="0" fontId="1" fillId="6" borderId="43"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47"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9" fillId="11" borderId="31" xfId="0" applyFont="1" applyFill="1" applyBorder="1" applyAlignment="1">
      <alignment horizontal="center" vertical="center" wrapText="1"/>
    </xf>
    <xf numFmtId="0" fontId="9" fillId="11" borderId="32" xfId="0" applyFont="1" applyFill="1" applyBorder="1" applyAlignment="1">
      <alignment horizontal="center" vertical="center" wrapText="1"/>
    </xf>
    <xf numFmtId="0" fontId="9" fillId="11" borderId="41" xfId="0" applyFont="1" applyFill="1" applyBorder="1" applyAlignment="1">
      <alignment horizontal="center" vertical="center" wrapText="1"/>
    </xf>
    <xf numFmtId="0" fontId="1" fillId="5" borderId="40" xfId="0" applyFont="1" applyFill="1" applyBorder="1" applyAlignment="1">
      <alignment horizontal="center" vertical="center" wrapText="1"/>
    </xf>
    <xf numFmtId="0" fontId="1" fillId="5" borderId="4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9" fillId="10" borderId="21"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 fillId="6" borderId="47" xfId="0" applyFont="1" applyFill="1" applyBorder="1" applyAlignment="1">
      <alignment horizontal="center" vertical="center" wrapText="1"/>
    </xf>
    <xf numFmtId="0" fontId="10" fillId="6" borderId="38" xfId="0" applyFont="1" applyFill="1" applyBorder="1" applyAlignment="1">
      <alignment horizontal="center" vertical="center" wrapText="1"/>
    </xf>
    <xf numFmtId="0" fontId="10" fillId="6" borderId="52"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1" fillId="9" borderId="13" xfId="0" applyFont="1" applyFill="1" applyBorder="1" applyAlignment="1">
      <alignment horizontal="center" vertical="center" wrapText="1"/>
    </xf>
    <xf numFmtId="0" fontId="1" fillId="9" borderId="25"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52" xfId="0" applyFont="1" applyFill="1" applyBorder="1" applyAlignment="1">
      <alignment horizontal="center" vertical="center" wrapText="1"/>
    </xf>
    <xf numFmtId="0" fontId="5" fillId="13" borderId="45" xfId="0" applyFont="1" applyFill="1" applyBorder="1" applyAlignment="1">
      <alignment horizontal="center" vertical="center" wrapText="1"/>
    </xf>
    <xf numFmtId="0" fontId="5" fillId="13" borderId="24" xfId="0" applyFont="1" applyFill="1" applyBorder="1" applyAlignment="1">
      <alignment horizontal="center" vertical="center" wrapText="1"/>
    </xf>
    <xf numFmtId="0" fontId="5" fillId="13" borderId="48" xfId="0" applyFont="1" applyFill="1" applyBorder="1" applyAlignment="1">
      <alignment horizontal="center" vertical="center" wrapText="1"/>
    </xf>
    <xf numFmtId="0" fontId="10" fillId="6" borderId="40" xfId="0" applyFont="1" applyFill="1" applyBorder="1" applyAlignment="1">
      <alignment horizontal="center" vertical="center" wrapText="1"/>
    </xf>
    <xf numFmtId="0" fontId="10" fillId="5" borderId="43" xfId="0" applyFont="1" applyFill="1" applyBorder="1" applyAlignment="1">
      <alignment horizontal="center" vertical="center" wrapText="1"/>
    </xf>
    <xf numFmtId="165" fontId="0" fillId="0" borderId="0" xfId="0" applyNumberFormat="1" applyBorder="1" applyAlignment="1">
      <alignment horizontal="center" vertical="center" wrapText="1"/>
    </xf>
    <xf numFmtId="165" fontId="0" fillId="0" borderId="7" xfId="0" applyNumberFormat="1" applyBorder="1" applyAlignment="1">
      <alignment horizontal="center" vertical="center" wrapText="1"/>
    </xf>
    <xf numFmtId="0" fontId="3" fillId="4" borderId="31"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3" fillId="2" borderId="41" xfId="0" applyFont="1" applyFill="1" applyBorder="1" applyAlignment="1">
      <alignment horizontal="center" vertical="center" wrapText="1"/>
    </xf>
    <xf numFmtId="165" fontId="0" fillId="0" borderId="30" xfId="0" applyNumberFormat="1" applyBorder="1" applyAlignment="1">
      <alignment horizontal="center" vertical="center" wrapText="1"/>
    </xf>
    <xf numFmtId="165" fontId="0" fillId="0" borderId="6" xfId="0" applyNumberFormat="1" applyBorder="1" applyAlignment="1">
      <alignment horizontal="center" vertical="center" wrapText="1"/>
    </xf>
    <xf numFmtId="165" fontId="0" fillId="0" borderId="53" xfId="0" applyNumberFormat="1" applyBorder="1" applyAlignment="1">
      <alignment horizontal="center" vertical="center" wrapText="1"/>
    </xf>
    <xf numFmtId="0" fontId="5" fillId="6" borderId="26" xfId="0" applyFont="1" applyFill="1" applyBorder="1" applyAlignment="1">
      <alignment horizontal="center" vertical="center" wrapText="1"/>
    </xf>
    <xf numFmtId="0" fontId="5" fillId="6" borderId="33" xfId="0" applyFont="1" applyFill="1" applyBorder="1" applyAlignment="1">
      <alignment horizontal="center" vertical="center" wrapText="1"/>
    </xf>
    <xf numFmtId="165" fontId="0" fillId="0" borderId="4" xfId="0" applyNumberFormat="1" applyBorder="1" applyAlignment="1">
      <alignment horizontal="center" vertical="center" wrapText="1"/>
    </xf>
    <xf numFmtId="0" fontId="1" fillId="12" borderId="51" xfId="0" applyFont="1" applyFill="1" applyBorder="1" applyAlignment="1">
      <alignment horizontal="center" vertical="center" wrapText="1"/>
    </xf>
    <xf numFmtId="0" fontId="1" fillId="12" borderId="13" xfId="0" applyFont="1" applyFill="1" applyBorder="1" applyAlignment="1">
      <alignment horizontal="center" vertical="center" wrapText="1"/>
    </xf>
    <xf numFmtId="165" fontId="0" fillId="0" borderId="53" xfId="0" applyNumberFormat="1" applyFill="1" applyBorder="1" applyAlignment="1">
      <alignment horizontal="center" vertical="center" wrapText="1"/>
    </xf>
    <xf numFmtId="165" fontId="0" fillId="0" borderId="7" xfId="0" applyNumberFormat="1" applyFill="1" applyBorder="1" applyAlignment="1">
      <alignment horizontal="center" vertical="center" wrapText="1"/>
    </xf>
    <xf numFmtId="0" fontId="3" fillId="12" borderId="49"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5" fillId="6" borderId="40" xfId="0" applyFont="1" applyFill="1" applyBorder="1" applyAlignment="1">
      <alignment horizontal="center" vertical="center" wrapText="1"/>
    </xf>
    <xf numFmtId="0" fontId="5" fillId="6" borderId="39"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0" fillId="12" borderId="54" xfId="0" applyFill="1" applyBorder="1" applyAlignment="1">
      <alignment horizontal="center" vertical="center" wrapText="1"/>
    </xf>
    <xf numFmtId="0" fontId="0" fillId="12" borderId="8" xfId="0" applyFill="1" applyBorder="1" applyAlignment="1">
      <alignment horizontal="center" vertical="center" wrapText="1"/>
    </xf>
    <xf numFmtId="0" fontId="7" fillId="5" borderId="37"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6" borderId="15" xfId="0" applyFont="1" applyFill="1" applyBorder="1" applyAlignment="1">
      <alignment horizontal="center" vertical="center" wrapText="1"/>
    </xf>
    <xf numFmtId="0" fontId="5" fillId="6" borderId="43" xfId="0" applyFont="1" applyFill="1" applyBorder="1" applyAlignment="1">
      <alignment horizontal="center" vertical="center" wrapText="1"/>
    </xf>
    <xf numFmtId="0" fontId="5" fillId="6" borderId="45" xfId="0" applyFont="1" applyFill="1" applyBorder="1" applyAlignment="1">
      <alignment horizontal="center" vertical="center" wrapText="1"/>
    </xf>
    <xf numFmtId="0" fontId="11" fillId="14" borderId="1" xfId="0" applyFont="1" applyFill="1" applyBorder="1" applyAlignment="1">
      <alignment vertical="top" wrapText="1"/>
    </xf>
    <xf numFmtId="0" fontId="11" fillId="14" borderId="2" xfId="0" applyFont="1" applyFill="1" applyBorder="1" applyAlignment="1">
      <alignment vertical="top" wrapText="1"/>
    </xf>
    <xf numFmtId="0" fontId="0" fillId="14" borderId="3" xfId="0" applyFill="1" applyBorder="1" applyAlignment="1">
      <alignment wrapText="1"/>
    </xf>
    <xf numFmtId="0" fontId="11" fillId="14" borderId="4" xfId="0" applyFont="1" applyFill="1" applyBorder="1" applyAlignment="1">
      <alignment vertical="top" wrapText="1"/>
    </xf>
    <xf numFmtId="0" fontId="11" fillId="14" borderId="0" xfId="0" applyFont="1" applyFill="1" applyBorder="1" applyAlignment="1">
      <alignment vertical="top" wrapText="1"/>
    </xf>
    <xf numFmtId="0" fontId="0" fillId="14" borderId="5" xfId="0" applyFill="1" applyBorder="1" applyAlignment="1">
      <alignment wrapText="1"/>
    </xf>
    <xf numFmtId="0" fontId="0" fillId="14" borderId="4" xfId="0" applyFill="1" applyBorder="1" applyAlignment="1">
      <alignment wrapText="1"/>
    </xf>
    <xf numFmtId="0" fontId="0" fillId="14" borderId="0" xfId="0" applyFill="1" applyBorder="1" applyAlignment="1">
      <alignment wrapText="1"/>
    </xf>
    <xf numFmtId="0" fontId="0" fillId="14" borderId="6" xfId="0" applyFill="1" applyBorder="1" applyAlignment="1">
      <alignment wrapText="1"/>
    </xf>
    <xf numFmtId="0" fontId="0" fillId="14" borderId="7" xfId="0" applyFill="1" applyBorder="1" applyAlignment="1">
      <alignment wrapText="1"/>
    </xf>
    <xf numFmtId="0" fontId="0" fillId="14" borderId="8" xfId="0" applyFill="1" applyBorder="1" applyAlignment="1">
      <alignment wrapText="1"/>
    </xf>
  </cellXfs>
  <cellStyles count="2">
    <cellStyle name="Hyperlink" xfId="1" builtinId="8"/>
    <cellStyle name="Normal" xfId="0" builtinId="0"/>
  </cellStyles>
  <dxfs count="4">
    <dxf>
      <font>
        <b/>
        <i val="0"/>
        <color rgb="FFCC6600"/>
      </font>
      <fill>
        <patternFill patternType="solid">
          <fgColor auto="1"/>
          <bgColor theme="5" tint="0.79998168889431442"/>
        </patternFill>
      </fill>
    </dxf>
    <dxf>
      <font>
        <b/>
        <i val="0"/>
        <color rgb="FF990099"/>
      </font>
      <fill>
        <patternFill>
          <bgColor rgb="FFFFCCFF"/>
        </patternFill>
      </fill>
    </dxf>
    <dxf>
      <font>
        <b/>
        <i val="0"/>
        <color theme="8" tint="-0.24994659260841701"/>
      </font>
      <fill>
        <patternFill>
          <bgColor theme="8" tint="0.79998168889431442"/>
        </patternFill>
      </fill>
    </dxf>
    <dxf>
      <font>
        <b/>
        <i val="0"/>
        <color rgb="FFCC6600"/>
      </font>
      <fill>
        <patternFill>
          <bgColor theme="5" tint="0.79998168889431442"/>
        </patternFill>
      </fill>
    </dxf>
  </dxfs>
  <tableStyles count="0" defaultTableStyle="TableStyleMedium2" defaultPivotStyle="PivotStyleLight16"/>
  <colors>
    <mruColors>
      <color rgb="FFFF0066"/>
      <color rgb="FF00FF00"/>
      <color rgb="FF00FFCC"/>
      <color rgb="FF66FFCC"/>
      <color rgb="FFFFE699"/>
      <color rgb="FF808080"/>
      <color rgb="FF00CC99"/>
      <color rgb="FF808000"/>
      <color rgb="FF666633"/>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chartsheet" Target="chartsheets/sheet4.xml"/><Relationship Id="rId26" Type="http://schemas.openxmlformats.org/officeDocument/2006/relationships/chartsheet" Target="chartsheets/sheet12.xml"/><Relationship Id="rId39" Type="http://schemas.openxmlformats.org/officeDocument/2006/relationships/chartsheet" Target="chartsheets/sheet25.xml"/><Relationship Id="rId21" Type="http://schemas.openxmlformats.org/officeDocument/2006/relationships/chartsheet" Target="chartsheets/sheet7.xml"/><Relationship Id="rId34" Type="http://schemas.openxmlformats.org/officeDocument/2006/relationships/chartsheet" Target="chartsheets/sheet20.xml"/><Relationship Id="rId42" Type="http://schemas.openxmlformats.org/officeDocument/2006/relationships/chartsheet" Target="chartsheets/sheet28.xml"/><Relationship Id="rId47" Type="http://schemas.openxmlformats.org/officeDocument/2006/relationships/chartsheet" Target="chartsheets/sheet33.xml"/><Relationship Id="rId50" Type="http://schemas.openxmlformats.org/officeDocument/2006/relationships/chartsheet" Target="chartsheets/sheet36.xml"/><Relationship Id="rId55" Type="http://schemas.openxmlformats.org/officeDocument/2006/relationships/chartsheet" Target="chartsheets/sheet41.xml"/><Relationship Id="rId63" Type="http://schemas.openxmlformats.org/officeDocument/2006/relationships/chartsheet" Target="chartsheets/sheet49.xml"/><Relationship Id="rId68" Type="http://schemas.openxmlformats.org/officeDocument/2006/relationships/chartsheet" Target="chartsheets/sheet54.xml"/><Relationship Id="rId76" Type="http://schemas.openxmlformats.org/officeDocument/2006/relationships/chartsheet" Target="chartsheets/sheet62.xml"/><Relationship Id="rId7" Type="http://schemas.openxmlformats.org/officeDocument/2006/relationships/worksheet" Target="worksheets/sheet7.xml"/><Relationship Id="rId71" Type="http://schemas.openxmlformats.org/officeDocument/2006/relationships/chartsheet" Target="chartsheets/sheet57.xml"/><Relationship Id="rId2" Type="http://schemas.openxmlformats.org/officeDocument/2006/relationships/worksheet" Target="worksheets/sheet2.xml"/><Relationship Id="rId16" Type="http://schemas.openxmlformats.org/officeDocument/2006/relationships/chartsheet" Target="chartsheets/sheet2.xml"/><Relationship Id="rId29" Type="http://schemas.openxmlformats.org/officeDocument/2006/relationships/chartsheet" Target="chartsheets/sheet15.xml"/><Relationship Id="rId11" Type="http://schemas.openxmlformats.org/officeDocument/2006/relationships/worksheet" Target="worksheets/sheet11.xml"/><Relationship Id="rId24" Type="http://schemas.openxmlformats.org/officeDocument/2006/relationships/chartsheet" Target="chartsheets/sheet10.xml"/><Relationship Id="rId32" Type="http://schemas.openxmlformats.org/officeDocument/2006/relationships/chartsheet" Target="chartsheets/sheet18.xml"/><Relationship Id="rId37" Type="http://schemas.openxmlformats.org/officeDocument/2006/relationships/chartsheet" Target="chartsheets/sheet23.xml"/><Relationship Id="rId40" Type="http://schemas.openxmlformats.org/officeDocument/2006/relationships/chartsheet" Target="chartsheets/sheet26.xml"/><Relationship Id="rId45" Type="http://schemas.openxmlformats.org/officeDocument/2006/relationships/chartsheet" Target="chartsheets/sheet31.xml"/><Relationship Id="rId53" Type="http://schemas.openxmlformats.org/officeDocument/2006/relationships/chartsheet" Target="chartsheets/sheet39.xml"/><Relationship Id="rId58" Type="http://schemas.openxmlformats.org/officeDocument/2006/relationships/chartsheet" Target="chartsheets/sheet44.xml"/><Relationship Id="rId66" Type="http://schemas.openxmlformats.org/officeDocument/2006/relationships/chartsheet" Target="chartsheets/sheet52.xml"/><Relationship Id="rId74" Type="http://schemas.openxmlformats.org/officeDocument/2006/relationships/chartsheet" Target="chartsheets/sheet60.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chartsheet" Target="chartsheets/sheet47.xml"/><Relationship Id="rId10" Type="http://schemas.openxmlformats.org/officeDocument/2006/relationships/worksheet" Target="worksheets/sheet10.xml"/><Relationship Id="rId19" Type="http://schemas.openxmlformats.org/officeDocument/2006/relationships/chartsheet" Target="chartsheets/sheet5.xml"/><Relationship Id="rId31" Type="http://schemas.openxmlformats.org/officeDocument/2006/relationships/chartsheet" Target="chartsheets/sheet17.xml"/><Relationship Id="rId44" Type="http://schemas.openxmlformats.org/officeDocument/2006/relationships/chartsheet" Target="chartsheets/sheet30.xml"/><Relationship Id="rId52" Type="http://schemas.openxmlformats.org/officeDocument/2006/relationships/chartsheet" Target="chartsheets/sheet38.xml"/><Relationship Id="rId60" Type="http://schemas.openxmlformats.org/officeDocument/2006/relationships/chartsheet" Target="chartsheets/sheet46.xml"/><Relationship Id="rId65" Type="http://schemas.openxmlformats.org/officeDocument/2006/relationships/chartsheet" Target="chartsheets/sheet51.xml"/><Relationship Id="rId73" Type="http://schemas.openxmlformats.org/officeDocument/2006/relationships/chartsheet" Target="chartsheets/sheet59.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hartsheet" Target="chartsheets/sheet8.xml"/><Relationship Id="rId27" Type="http://schemas.openxmlformats.org/officeDocument/2006/relationships/chartsheet" Target="chartsheets/sheet13.xml"/><Relationship Id="rId30" Type="http://schemas.openxmlformats.org/officeDocument/2006/relationships/chartsheet" Target="chartsheets/sheet16.xml"/><Relationship Id="rId35" Type="http://schemas.openxmlformats.org/officeDocument/2006/relationships/chartsheet" Target="chartsheets/sheet21.xml"/><Relationship Id="rId43" Type="http://schemas.openxmlformats.org/officeDocument/2006/relationships/chartsheet" Target="chartsheets/sheet29.xml"/><Relationship Id="rId48" Type="http://schemas.openxmlformats.org/officeDocument/2006/relationships/chartsheet" Target="chartsheets/sheet34.xml"/><Relationship Id="rId56" Type="http://schemas.openxmlformats.org/officeDocument/2006/relationships/chartsheet" Target="chartsheets/sheet42.xml"/><Relationship Id="rId64" Type="http://schemas.openxmlformats.org/officeDocument/2006/relationships/chartsheet" Target="chartsheets/sheet50.xml"/><Relationship Id="rId69" Type="http://schemas.openxmlformats.org/officeDocument/2006/relationships/chartsheet" Target="chartsheets/sheet55.xml"/><Relationship Id="rId77" Type="http://schemas.openxmlformats.org/officeDocument/2006/relationships/chartsheet" Target="chartsheets/sheet63.xml"/><Relationship Id="rId8" Type="http://schemas.openxmlformats.org/officeDocument/2006/relationships/worksheet" Target="worksheets/sheet8.xml"/><Relationship Id="rId51" Type="http://schemas.openxmlformats.org/officeDocument/2006/relationships/chartsheet" Target="chartsheets/sheet37.xml"/><Relationship Id="rId72" Type="http://schemas.openxmlformats.org/officeDocument/2006/relationships/chartsheet" Target="chartsheets/sheet58.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chartsheet" Target="chartsheets/sheet3.xml"/><Relationship Id="rId25" Type="http://schemas.openxmlformats.org/officeDocument/2006/relationships/chartsheet" Target="chartsheets/sheet11.xml"/><Relationship Id="rId33" Type="http://schemas.openxmlformats.org/officeDocument/2006/relationships/chartsheet" Target="chartsheets/sheet19.xml"/><Relationship Id="rId38" Type="http://schemas.openxmlformats.org/officeDocument/2006/relationships/chartsheet" Target="chartsheets/sheet24.xml"/><Relationship Id="rId46" Type="http://schemas.openxmlformats.org/officeDocument/2006/relationships/chartsheet" Target="chartsheets/sheet32.xml"/><Relationship Id="rId59" Type="http://schemas.openxmlformats.org/officeDocument/2006/relationships/chartsheet" Target="chartsheets/sheet45.xml"/><Relationship Id="rId67" Type="http://schemas.openxmlformats.org/officeDocument/2006/relationships/chartsheet" Target="chartsheets/sheet53.xml"/><Relationship Id="rId20" Type="http://schemas.openxmlformats.org/officeDocument/2006/relationships/chartsheet" Target="chartsheets/sheet6.xml"/><Relationship Id="rId41" Type="http://schemas.openxmlformats.org/officeDocument/2006/relationships/chartsheet" Target="chartsheets/sheet27.xml"/><Relationship Id="rId54" Type="http://schemas.openxmlformats.org/officeDocument/2006/relationships/chartsheet" Target="chartsheets/sheet40.xml"/><Relationship Id="rId62" Type="http://schemas.openxmlformats.org/officeDocument/2006/relationships/chartsheet" Target="chartsheets/sheet48.xml"/><Relationship Id="rId70" Type="http://schemas.openxmlformats.org/officeDocument/2006/relationships/chartsheet" Target="chartsheets/sheet56.xml"/><Relationship Id="rId75" Type="http://schemas.openxmlformats.org/officeDocument/2006/relationships/chartsheet" Target="chartsheets/sheet6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chartsheet" Target="chartsheets/sheet1.xml"/><Relationship Id="rId23" Type="http://schemas.openxmlformats.org/officeDocument/2006/relationships/chartsheet" Target="chartsheets/sheet9.xml"/><Relationship Id="rId28" Type="http://schemas.openxmlformats.org/officeDocument/2006/relationships/chartsheet" Target="chartsheets/sheet14.xml"/><Relationship Id="rId36" Type="http://schemas.openxmlformats.org/officeDocument/2006/relationships/chartsheet" Target="chartsheets/sheet22.xml"/><Relationship Id="rId49" Type="http://schemas.openxmlformats.org/officeDocument/2006/relationships/chartsheet" Target="chartsheets/sheet35.xml"/><Relationship Id="rId57" Type="http://schemas.openxmlformats.org/officeDocument/2006/relationships/chartsheet" Target="chartsheets/sheet4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Vancouver</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C66E-4F62-BA96-450265114756}"/>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Affordability'!$D$8:$D$32</c:f>
              <c:numCache>
                <c:formatCode>#,##0.00</c:formatCode>
                <c:ptCount val="25"/>
                <c:pt idx="0">
                  <c:v>0.80651936486600018</c:v>
                </c:pt>
                <c:pt idx="1">
                  <c:v>0.79601990049751248</c:v>
                </c:pt>
                <c:pt idx="2">
                  <c:v>0.77538461538461534</c:v>
                </c:pt>
                <c:pt idx="3">
                  <c:v>0.76818798011748757</c:v>
                </c:pt>
                <c:pt idx="4">
                  <c:v>0.79248605811564421</c:v>
                </c:pt>
                <c:pt idx="5">
                  <c:v>0.81614743308468629</c:v>
                </c:pt>
                <c:pt idx="6">
                  <c:v>0.90966519267214152</c:v>
                </c:pt>
                <c:pt idx="7">
                  <c:v>0.91924104174333587</c:v>
                </c:pt>
                <c:pt idx="8">
                  <c:v>0.94786729857819907</c:v>
                </c:pt>
                <c:pt idx="9">
                  <c:v>0.94786729857819907</c:v>
                </c:pt>
                <c:pt idx="10">
                  <c:v>0.93999686667711113</c:v>
                </c:pt>
                <c:pt idx="11">
                  <c:v>0.96639306179340256</c:v>
                </c:pt>
                <c:pt idx="12">
                  <c:v>0.99365423309085277</c:v>
                </c:pt>
                <c:pt idx="13">
                  <c:v>1.0241291023353247</c:v>
                </c:pt>
                <c:pt idx="14">
                  <c:v>1.0418604651162791</c:v>
                </c:pt>
                <c:pt idx="15">
                  <c:v>1.0687732342007434</c:v>
                </c:pt>
                <c:pt idx="16">
                  <c:v>1.1053487112005573</c:v>
                </c:pt>
                <c:pt idx="17">
                  <c:v>0.99395749881186779</c:v>
                </c:pt>
                <c:pt idx="18">
                  <c:v>0.96531308320998777</c:v>
                </c:pt>
                <c:pt idx="19">
                  <c:v>1.0028929604628736</c:v>
                </c:pt>
                <c:pt idx="20">
                  <c:v>1.0352760736196318</c:v>
                </c:pt>
                <c:pt idx="21">
                  <c:v>1.0343851259949035</c:v>
                </c:pt>
                <c:pt idx="22">
                  <c:v>1.056338028169014</c:v>
                </c:pt>
                <c:pt idx="23">
                  <c:v>1.1060259344012204</c:v>
                </c:pt>
                <c:pt idx="24">
                  <c:v>1.1227441443747601</c:v>
                </c:pt>
              </c:numCache>
            </c:numRef>
          </c:val>
          <c:smooth val="0"/>
          <c:extLst xmlns:c16r2="http://schemas.microsoft.com/office/drawing/2015/06/chart">
            <c:ext xmlns:c16="http://schemas.microsoft.com/office/drawing/2014/chart" uri="{C3380CC4-5D6E-409C-BE32-E72D297353CC}">
              <c16:uniqueId val="{00000001-C66E-4F62-BA96-450265114756}"/>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Affordability'!$E$8:$E$32</c:f>
              <c:numCache>
                <c:formatCode>#,##0.00</c:formatCode>
                <c:ptCount val="25"/>
                <c:pt idx="0">
                  <c:v>0.90733428547425021</c:v>
                </c:pt>
                <c:pt idx="1">
                  <c:v>0.89552238805970152</c:v>
                </c:pt>
                <c:pt idx="2">
                  <c:v>0.87692307692307692</c:v>
                </c:pt>
                <c:pt idx="3">
                  <c:v>0.87121554450971528</c:v>
                </c:pt>
                <c:pt idx="4">
                  <c:v>0.8805400645729381</c:v>
                </c:pt>
                <c:pt idx="5">
                  <c:v>0.91268100043878897</c:v>
                </c:pt>
                <c:pt idx="6">
                  <c:v>1.0101073910296905</c:v>
                </c:pt>
                <c:pt idx="7">
                  <c:v>1.0329615829899341</c:v>
                </c:pt>
                <c:pt idx="8">
                  <c:v>1.0426540284360191</c:v>
                </c:pt>
                <c:pt idx="9">
                  <c:v>1.0710900473933649</c:v>
                </c:pt>
                <c:pt idx="10">
                  <c:v>1.0621964593451356</c:v>
                </c:pt>
                <c:pt idx="11">
                  <c:v>1.1150689174539259</c:v>
                </c:pt>
                <c:pt idx="12">
                  <c:v>1.1143785791673115</c:v>
                </c:pt>
                <c:pt idx="13">
                  <c:v>1.1637830708355963</c:v>
                </c:pt>
                <c:pt idx="14">
                  <c:v>1.1627906976744187</c:v>
                </c:pt>
                <c:pt idx="15">
                  <c:v>1.20817843866171</c:v>
                </c:pt>
                <c:pt idx="16">
                  <c:v>1.2261010914157442</c:v>
                </c:pt>
                <c:pt idx="17">
                  <c:v>1.1406069658496842</c:v>
                </c:pt>
                <c:pt idx="18">
                  <c:v>1.104318167192226</c:v>
                </c:pt>
                <c:pt idx="19">
                  <c:v>1.1571841851494695</c:v>
                </c:pt>
                <c:pt idx="20">
                  <c:v>1.1886503067484662</c:v>
                </c:pt>
                <c:pt idx="21">
                  <c:v>1.2080410230597414</c:v>
                </c:pt>
                <c:pt idx="22">
                  <c:v>1.2283702213279679</c:v>
                </c:pt>
                <c:pt idx="23">
                  <c:v>1.2738367658276124</c:v>
                </c:pt>
                <c:pt idx="24">
                  <c:v>1.3055164469473954</c:v>
                </c:pt>
              </c:numCache>
            </c:numRef>
          </c:val>
          <c:smooth val="0"/>
          <c:extLst xmlns:c16r2="http://schemas.microsoft.com/office/drawing/2015/06/chart">
            <c:ext xmlns:c16="http://schemas.microsoft.com/office/drawing/2014/chart" uri="{C3380CC4-5D6E-409C-BE32-E72D297353CC}">
              <c16:uniqueId val="{00000002-C66E-4F62-BA96-450265114756}"/>
            </c:ext>
          </c:extLst>
        </c:ser>
        <c:ser>
          <c:idx val="1"/>
          <c:order val="3"/>
          <c:tx>
            <c:v>Median</c:v>
          </c:tx>
          <c:spPr>
            <a:ln w="28575">
              <a:solidFill>
                <a:srgbClr val="FF6600"/>
              </a:solidFill>
            </a:ln>
          </c:spPr>
          <c:marker>
            <c:symbol val="circle"/>
            <c:size val="7"/>
            <c:spPr>
              <a:solidFill>
                <a:srgbClr val="FF6600"/>
              </a:solidFill>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Affordability'!$B$8:$B$32</c:f>
              <c:numCache>
                <c:formatCode>#,##0.00</c:formatCode>
                <c:ptCount val="25"/>
                <c:pt idx="0">
                  <c:v>0.95774174577837523</c:v>
                </c:pt>
                <c:pt idx="1">
                  <c:v>0.96517412935323388</c:v>
                </c:pt>
                <c:pt idx="2">
                  <c:v>0.9046153846153846</c:v>
                </c:pt>
                <c:pt idx="3">
                  <c:v>0.91278807049254407</c:v>
                </c:pt>
                <c:pt idx="4">
                  <c:v>0.92456706780158493</c:v>
                </c:pt>
                <c:pt idx="5">
                  <c:v>0.94778411584028077</c:v>
                </c:pt>
                <c:pt idx="6">
                  <c:v>1.0612760581174985</c:v>
                </c:pt>
                <c:pt idx="7">
                  <c:v>1.0898218536132331</c:v>
                </c:pt>
                <c:pt idx="8">
                  <c:v>1.0995260663507109</c:v>
                </c:pt>
                <c:pt idx="9">
                  <c:v>1.0995260663507109</c:v>
                </c:pt>
                <c:pt idx="10">
                  <c:v>1.1279962400125334</c:v>
                </c:pt>
                <c:pt idx="11">
                  <c:v>1.1615301223478396</c:v>
                </c:pt>
                <c:pt idx="12">
                  <c:v>1.170097508125677</c:v>
                </c:pt>
                <c:pt idx="13">
                  <c:v>1.2103343936690201</c:v>
                </c:pt>
                <c:pt idx="14">
                  <c:v>1.2279069767441861</c:v>
                </c:pt>
                <c:pt idx="15">
                  <c:v>1.2639405204460967</c:v>
                </c:pt>
                <c:pt idx="16">
                  <c:v>1.3004102484712439</c:v>
                </c:pt>
                <c:pt idx="17">
                  <c:v>1.2025256297100957</c:v>
                </c:pt>
                <c:pt idx="18">
                  <c:v>1.1583756998519854</c:v>
                </c:pt>
                <c:pt idx="19">
                  <c:v>1.2096432015429122</c:v>
                </c:pt>
                <c:pt idx="20">
                  <c:v>1.2285276073619631</c:v>
                </c:pt>
                <c:pt idx="21">
                  <c:v>1.2382420486362349</c:v>
                </c:pt>
                <c:pt idx="22">
                  <c:v>1.2826961770623742</c:v>
                </c:pt>
                <c:pt idx="23">
                  <c:v>1.3348588863463005</c:v>
                </c:pt>
                <c:pt idx="24">
                  <c:v>1.377703826955075</c:v>
                </c:pt>
              </c:numCache>
            </c:numRef>
          </c:val>
          <c:smooth val="0"/>
          <c:extLst xmlns:c16r2="http://schemas.microsoft.com/office/drawing/2015/06/chart">
            <c:ext xmlns:c16="http://schemas.microsoft.com/office/drawing/2014/chart" uri="{C3380CC4-5D6E-409C-BE32-E72D297353CC}">
              <c16:uniqueId val="{00000003-C66E-4F62-BA96-450265114756}"/>
            </c:ext>
          </c:extLst>
        </c:ser>
        <c:dLbls>
          <c:showLegendKey val="0"/>
          <c:showVal val="0"/>
          <c:showCatName val="0"/>
          <c:showSerName val="0"/>
          <c:showPercent val="0"/>
          <c:showBubbleSize val="0"/>
        </c:dLbls>
        <c:smooth val="0"/>
        <c:axId val="11412024"/>
        <c:axId val="11412808"/>
      </c:lineChart>
      <c:catAx>
        <c:axId val="114120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412808"/>
        <c:crosses val="autoZero"/>
        <c:auto val="1"/>
        <c:lblAlgn val="ctr"/>
        <c:lblOffset val="100"/>
        <c:noMultiLvlLbl val="0"/>
      </c:catAx>
      <c:valAx>
        <c:axId val="11412808"/>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412024"/>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Winnipeg</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5CFD-4FD6-BD55-A4D482AD96C5}"/>
            </c:ext>
          </c:extLst>
        </c:ser>
        <c:ser>
          <c:idx val="2"/>
          <c:order val="1"/>
          <c:tx>
            <c:v>First Quintile</c:v>
          </c:tx>
          <c:spPr>
            <a:ln w="31750">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Affordability'!$CY$8:$CY$32</c:f>
              <c:numCache>
                <c:formatCode>#,##0.00</c:formatCode>
                <c:ptCount val="25"/>
                <c:pt idx="0">
                  <c:v>0.47343069041975688</c:v>
                </c:pt>
                <c:pt idx="1">
                  <c:v>0.43171679378327815</c:v>
                </c:pt>
                <c:pt idx="2">
                  <c:v>0.44125105663567205</c:v>
                </c:pt>
                <c:pt idx="3">
                  <c:v>0.44712029223107402</c:v>
                </c:pt>
                <c:pt idx="4">
                  <c:v>0.48737268516777493</c:v>
                </c:pt>
                <c:pt idx="5">
                  <c:v>0.48129788192879674</c:v>
                </c:pt>
                <c:pt idx="6">
                  <c:v>0.51682884032541077</c:v>
                </c:pt>
                <c:pt idx="7">
                  <c:v>0.58584038911907765</c:v>
                </c:pt>
                <c:pt idx="8">
                  <c:v>0.59448747973338134</c:v>
                </c:pt>
                <c:pt idx="9">
                  <c:v>0.59448747973338134</c:v>
                </c:pt>
                <c:pt idx="10">
                  <c:v>0.60712999639899168</c:v>
                </c:pt>
                <c:pt idx="11">
                  <c:v>0.61532925512774383</c:v>
                </c:pt>
                <c:pt idx="12">
                  <c:v>0.62567421790722766</c:v>
                </c:pt>
                <c:pt idx="13">
                  <c:v>0.64672594987873888</c:v>
                </c:pt>
                <c:pt idx="14">
                  <c:v>0.64848066298342544</c:v>
                </c:pt>
                <c:pt idx="15">
                  <c:v>0.68064627019594359</c:v>
                </c:pt>
                <c:pt idx="16">
                  <c:v>0.71115691832002059</c:v>
                </c:pt>
                <c:pt idx="17">
                  <c:v>0.75173774993563891</c:v>
                </c:pt>
                <c:pt idx="18">
                  <c:v>0.69473192747646095</c:v>
                </c:pt>
                <c:pt idx="19">
                  <c:v>0.63389581804842254</c:v>
                </c:pt>
                <c:pt idx="20">
                  <c:v>0.66869300911854102</c:v>
                </c:pt>
                <c:pt idx="21">
                  <c:v>0.74550314238243154</c:v>
                </c:pt>
                <c:pt idx="22">
                  <c:v>0.69745630240159162</c:v>
                </c:pt>
                <c:pt idx="23">
                  <c:v>0.77278454430911381</c:v>
                </c:pt>
                <c:pt idx="24">
                  <c:v>0.71934604904632149</c:v>
                </c:pt>
              </c:numCache>
            </c:numRef>
          </c:val>
          <c:smooth val="0"/>
          <c:extLst xmlns:c16r2="http://schemas.microsoft.com/office/drawing/2015/06/chart">
            <c:ext xmlns:c16="http://schemas.microsoft.com/office/drawing/2014/chart" uri="{C3380CC4-5D6E-409C-BE32-E72D297353CC}">
              <c16:uniqueId val="{00000001-5CFD-4FD6-BD55-A4D482AD96C5}"/>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Affordability'!$CZ$8:$CZ$32</c:f>
              <c:numCache>
                <c:formatCode>#,##0.00</c:formatCode>
                <c:ptCount val="25"/>
                <c:pt idx="0">
                  <c:v>0.53215077605321504</c:v>
                </c:pt>
                <c:pt idx="1">
                  <c:v>0.49561087926320335</c:v>
                </c:pt>
                <c:pt idx="2">
                  <c:v>0.49873203719357567</c:v>
                </c:pt>
                <c:pt idx="3">
                  <c:v>0.49436319103284787</c:v>
                </c:pt>
                <c:pt idx="4">
                  <c:v>0.53791503770369231</c:v>
                </c:pt>
                <c:pt idx="5">
                  <c:v>0.53717890941865709</c:v>
                </c:pt>
                <c:pt idx="6">
                  <c:v>0.56659754346785773</c:v>
                </c:pt>
                <c:pt idx="7">
                  <c:v>0.64853179607277966</c:v>
                </c:pt>
                <c:pt idx="8">
                  <c:v>0.64853179607277966</c:v>
                </c:pt>
                <c:pt idx="9">
                  <c:v>0.64853179607277966</c:v>
                </c:pt>
                <c:pt idx="10">
                  <c:v>0.64818149081742893</c:v>
                </c:pt>
                <c:pt idx="11">
                  <c:v>0.70169125584742709</c:v>
                </c:pt>
                <c:pt idx="12">
                  <c:v>0.71844660194174759</c:v>
                </c:pt>
                <c:pt idx="13">
                  <c:v>0.7243330638641875</c:v>
                </c:pt>
                <c:pt idx="14">
                  <c:v>0.75</c:v>
                </c:pt>
                <c:pt idx="15">
                  <c:v>0.76727397731179103</c:v>
                </c:pt>
                <c:pt idx="16">
                  <c:v>0.78742592115434162</c:v>
                </c:pt>
                <c:pt idx="17">
                  <c:v>0.85883463485797651</c:v>
                </c:pt>
                <c:pt idx="18">
                  <c:v>0.80491790522138351</c:v>
                </c:pt>
                <c:pt idx="19">
                  <c:v>0.72721936903888484</c:v>
                </c:pt>
                <c:pt idx="20">
                  <c:v>0.75900998697351285</c:v>
                </c:pt>
                <c:pt idx="21">
                  <c:v>0.84085819547785889</c:v>
                </c:pt>
                <c:pt idx="22">
                  <c:v>0.82364644024442235</c:v>
                </c:pt>
                <c:pt idx="23">
                  <c:v>0.87022259554808901</c:v>
                </c:pt>
                <c:pt idx="24">
                  <c:v>0.84235110938108215</c:v>
                </c:pt>
              </c:numCache>
            </c:numRef>
          </c:val>
          <c:smooth val="0"/>
          <c:extLst xmlns:c16r2="http://schemas.microsoft.com/office/drawing/2015/06/chart">
            <c:ext xmlns:c16="http://schemas.microsoft.com/office/drawing/2014/chart" uri="{C3380CC4-5D6E-409C-BE32-E72D297353CC}">
              <c16:uniqueId val="{00000002-5CFD-4FD6-BD55-A4D482AD96C5}"/>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Affordability'!$CW$8:$CW$32</c:f>
              <c:numCache>
                <c:formatCode>#,##0.00</c:formatCode>
                <c:ptCount val="25"/>
                <c:pt idx="0">
                  <c:v>0.55050080281367075</c:v>
                </c:pt>
                <c:pt idx="1">
                  <c:v>0.51806015253993376</c:v>
                </c:pt>
                <c:pt idx="2">
                  <c:v>0.52240067624683006</c:v>
                </c:pt>
                <c:pt idx="3">
                  <c:v>0.51798464043373482</c:v>
                </c:pt>
                <c:pt idx="4">
                  <c:v>0.56318621397165103</c:v>
                </c:pt>
                <c:pt idx="5">
                  <c:v>0.55881027489860302</c:v>
                </c:pt>
                <c:pt idx="6">
                  <c:v>0.60296698037964591</c:v>
                </c:pt>
                <c:pt idx="7">
                  <c:v>0.69176724914429832</c:v>
                </c:pt>
                <c:pt idx="8">
                  <c:v>0.69609079445145017</c:v>
                </c:pt>
                <c:pt idx="9">
                  <c:v>0.69176724914429832</c:v>
                </c:pt>
                <c:pt idx="10">
                  <c:v>0.70219661505221465</c:v>
                </c:pt>
                <c:pt idx="11">
                  <c:v>0.73839510615329251</c:v>
                </c:pt>
                <c:pt idx="12">
                  <c:v>0.77238403451995685</c:v>
                </c:pt>
                <c:pt idx="13">
                  <c:v>0.77175963352196175</c:v>
                </c:pt>
                <c:pt idx="14">
                  <c:v>0.77693370165745856</c:v>
                </c:pt>
                <c:pt idx="15">
                  <c:v>0.80233757304915776</c:v>
                </c:pt>
                <c:pt idx="16">
                  <c:v>0.83071373357382117</c:v>
                </c:pt>
                <c:pt idx="17">
                  <c:v>0.89178752252638804</c:v>
                </c:pt>
                <c:pt idx="18">
                  <c:v>0.82919617150416314</c:v>
                </c:pt>
                <c:pt idx="19">
                  <c:v>0.79236977256052821</c:v>
                </c:pt>
                <c:pt idx="20">
                  <c:v>0.79201042118975251</c:v>
                </c:pt>
                <c:pt idx="21">
                  <c:v>0.86859784728743772</c:v>
                </c:pt>
                <c:pt idx="22">
                  <c:v>0.85263606650561319</c:v>
                </c:pt>
                <c:pt idx="23">
                  <c:v>0.94078118437631253</c:v>
                </c:pt>
                <c:pt idx="24">
                  <c:v>0.90307512650836896</c:v>
                </c:pt>
              </c:numCache>
            </c:numRef>
          </c:val>
          <c:smooth val="0"/>
          <c:extLst xmlns:c16r2="http://schemas.microsoft.com/office/drawing/2015/06/chart">
            <c:ext xmlns:c16="http://schemas.microsoft.com/office/drawing/2014/chart" uri="{C3380CC4-5D6E-409C-BE32-E72D297353CC}">
              <c16:uniqueId val="{00000003-5CFD-4FD6-BD55-A4D482AD96C5}"/>
            </c:ext>
          </c:extLst>
        </c:ser>
        <c:dLbls>
          <c:showLegendKey val="0"/>
          <c:showVal val="0"/>
          <c:showCatName val="0"/>
          <c:showSerName val="0"/>
          <c:showPercent val="0"/>
          <c:showBubbleSize val="0"/>
        </c:dLbls>
        <c:smooth val="0"/>
        <c:axId val="330853824"/>
        <c:axId val="331634864"/>
      </c:lineChart>
      <c:catAx>
        <c:axId val="3308538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4864"/>
        <c:crosses val="autoZero"/>
        <c:auto val="1"/>
        <c:lblAlgn val="ctr"/>
        <c:lblOffset val="100"/>
        <c:noMultiLvlLbl val="0"/>
      </c:catAx>
      <c:valAx>
        <c:axId val="331634864"/>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3824"/>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Winnipeg</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5359-4671-8689-C38624618165}"/>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Affordability'!$DC$8:$DC$32</c:f>
              <c:numCache>
                <c:formatCode>#,##0.00</c:formatCode>
                <c:ptCount val="25"/>
                <c:pt idx="0">
                  <c:v>0.38760905067133317</c:v>
                </c:pt>
                <c:pt idx="1">
                  <c:v>0.37610817587534701</c:v>
                </c:pt>
                <c:pt idx="2">
                  <c:v>0.35087147743932234</c:v>
                </c:pt>
                <c:pt idx="3">
                  <c:v>0.37415814417560489</c:v>
                </c:pt>
                <c:pt idx="4">
                  <c:v>0.38319550115779027</c:v>
                </c:pt>
                <c:pt idx="5">
                  <c:v>0.38337304739211014</c:v>
                </c:pt>
                <c:pt idx="6">
                  <c:v>0.38655017209425468</c:v>
                </c:pt>
                <c:pt idx="7">
                  <c:v>0.38444566042398459</c:v>
                </c:pt>
                <c:pt idx="8">
                  <c:v>0.39080013415000087</c:v>
                </c:pt>
                <c:pt idx="9">
                  <c:v>0.38666721988917307</c:v>
                </c:pt>
                <c:pt idx="10">
                  <c:v>0.3925619834710744</c:v>
                </c:pt>
                <c:pt idx="11">
                  <c:v>0.37761618429226973</c:v>
                </c:pt>
                <c:pt idx="12">
                  <c:v>0.37503164329490302</c:v>
                </c:pt>
                <c:pt idx="13">
                  <c:v>0.38374787579175035</c:v>
                </c:pt>
                <c:pt idx="14">
                  <c:v>0.38830802106387852</c:v>
                </c:pt>
                <c:pt idx="15">
                  <c:v>0.39753049239572352</c:v>
                </c:pt>
                <c:pt idx="16">
                  <c:v>0.37861578070573981</c:v>
                </c:pt>
                <c:pt idx="17">
                  <c:v>0.38870968841849712</c:v>
                </c:pt>
                <c:pt idx="18">
                  <c:v>0.39722215815899464</c:v>
                </c:pt>
                <c:pt idx="19">
                  <c:v>0.40462622652324914</c:v>
                </c:pt>
                <c:pt idx="20">
                  <c:v>0.42147678049763271</c:v>
                </c:pt>
                <c:pt idx="21">
                  <c:v>0.45005525231892307</c:v>
                </c:pt>
                <c:pt idx="22">
                  <c:v>0.46104674390731121</c:v>
                </c:pt>
                <c:pt idx="23">
                  <c:v>0.48660448501686843</c:v>
                </c:pt>
                <c:pt idx="24">
                  <c:v>0.49612403100775193</c:v>
                </c:pt>
              </c:numCache>
            </c:numRef>
          </c:val>
          <c:smooth val="0"/>
          <c:extLst xmlns:c16r2="http://schemas.microsoft.com/office/drawing/2015/06/chart">
            <c:ext xmlns:c16="http://schemas.microsoft.com/office/drawing/2014/chart" uri="{C3380CC4-5D6E-409C-BE32-E72D297353CC}">
              <c16:uniqueId val="{00000001-5359-4671-8689-C38624618165}"/>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Affordability'!$DD$8:$DD$32</c:f>
              <c:numCache>
                <c:formatCode>#,##0.00</c:formatCode>
                <c:ptCount val="25"/>
                <c:pt idx="0">
                  <c:v>0.44461038165241162</c:v>
                </c:pt>
                <c:pt idx="1">
                  <c:v>0.42983791528611087</c:v>
                </c:pt>
                <c:pt idx="2">
                  <c:v>0.39876201335722428</c:v>
                </c:pt>
                <c:pt idx="3">
                  <c:v>0.43001837415111777</c:v>
                </c:pt>
                <c:pt idx="4">
                  <c:v>0.43400595434998346</c:v>
                </c:pt>
                <c:pt idx="5">
                  <c:v>0.44267937516547523</c:v>
                </c:pt>
                <c:pt idx="6">
                  <c:v>0.43632512576118615</c:v>
                </c:pt>
                <c:pt idx="7">
                  <c:v>0.44587223977547524</c:v>
                </c:pt>
                <c:pt idx="8">
                  <c:v>0.44799039768414733</c:v>
                </c:pt>
                <c:pt idx="9">
                  <c:v>0.4512883169117472</c:v>
                </c:pt>
                <c:pt idx="10">
                  <c:v>0.45041322314049587</c:v>
                </c:pt>
                <c:pt idx="11">
                  <c:v>0.43795691477196236</c:v>
                </c:pt>
                <c:pt idx="12">
                  <c:v>0.42472333603147766</c:v>
                </c:pt>
                <c:pt idx="13">
                  <c:v>0.44399814614552757</c:v>
                </c:pt>
                <c:pt idx="14">
                  <c:v>0.44417309013203082</c:v>
                </c:pt>
                <c:pt idx="15">
                  <c:v>0.46077397982231594</c:v>
                </c:pt>
                <c:pt idx="16">
                  <c:v>0.45265620004375118</c:v>
                </c:pt>
                <c:pt idx="17">
                  <c:v>0.45172157475160091</c:v>
                </c:pt>
                <c:pt idx="18">
                  <c:v>0.46803840356848753</c:v>
                </c:pt>
                <c:pt idx="19">
                  <c:v>0.47503118993829452</c:v>
                </c:pt>
                <c:pt idx="20">
                  <c:v>0.49158859675632116</c:v>
                </c:pt>
                <c:pt idx="21">
                  <c:v>0.50952683923249509</c:v>
                </c:pt>
                <c:pt idx="22">
                  <c:v>0.5177786656012785</c:v>
                </c:pt>
                <c:pt idx="23">
                  <c:v>0.55566580670768007</c:v>
                </c:pt>
                <c:pt idx="24">
                  <c:v>0.56356589147286817</c:v>
                </c:pt>
              </c:numCache>
            </c:numRef>
          </c:val>
          <c:smooth val="0"/>
          <c:extLst xmlns:c16r2="http://schemas.microsoft.com/office/drawing/2015/06/chart">
            <c:ext xmlns:c16="http://schemas.microsoft.com/office/drawing/2014/chart" uri="{C3380CC4-5D6E-409C-BE32-E72D297353CC}">
              <c16:uniqueId val="{00000002-5359-4671-8689-C38624618165}"/>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Affordability'!$DA$8:$DA$32</c:f>
              <c:numCache>
                <c:formatCode>#,##0.00</c:formatCode>
                <c:ptCount val="25"/>
                <c:pt idx="0">
                  <c:v>0.47881118024105862</c:v>
                </c:pt>
                <c:pt idx="1">
                  <c:v>0.46207575893256919</c:v>
                </c:pt>
                <c:pt idx="2">
                  <c:v>0.4300374653852419</c:v>
                </c:pt>
                <c:pt idx="3">
                  <c:v>0.46374530545708775</c:v>
                </c:pt>
                <c:pt idx="4">
                  <c:v>0.47105524313595765</c:v>
                </c:pt>
                <c:pt idx="5">
                  <c:v>0.47656870532168388</c:v>
                </c:pt>
                <c:pt idx="6">
                  <c:v>0.47021445591739475</c:v>
                </c:pt>
                <c:pt idx="7">
                  <c:v>0.47658552945122057</c:v>
                </c:pt>
                <c:pt idx="8">
                  <c:v>0.48082184526856475</c:v>
                </c:pt>
                <c:pt idx="9">
                  <c:v>0.49154408227007207</c:v>
                </c:pt>
                <c:pt idx="10">
                  <c:v>0.48966942148760328</c:v>
                </c:pt>
                <c:pt idx="11">
                  <c:v>0.47688641830724787</c:v>
                </c:pt>
                <c:pt idx="12">
                  <c:v>0.4594137630362562</c:v>
                </c:pt>
                <c:pt idx="13">
                  <c:v>0.47273289046809824</c:v>
                </c:pt>
                <c:pt idx="14">
                  <c:v>0.47622681828588875</c:v>
                </c:pt>
                <c:pt idx="15">
                  <c:v>0.48878180996837828</c:v>
                </c:pt>
                <c:pt idx="16">
                  <c:v>0.47284904168139064</c:v>
                </c:pt>
                <c:pt idx="17">
                  <c:v>0.47463498796363862</c:v>
                </c:pt>
                <c:pt idx="18">
                  <c:v>0.48350402038205498</c:v>
                </c:pt>
                <c:pt idx="19">
                  <c:v>0.49283474390531745</c:v>
                </c:pt>
                <c:pt idx="20">
                  <c:v>0.50770625566636451</c:v>
                </c:pt>
                <c:pt idx="21">
                  <c:v>0.53444061212872118</c:v>
                </c:pt>
                <c:pt idx="22">
                  <c:v>0.55053935277666799</c:v>
                </c:pt>
                <c:pt idx="23">
                  <c:v>0.59535622147251444</c:v>
                </c:pt>
                <c:pt idx="24">
                  <c:v>0.60620155038759693</c:v>
                </c:pt>
              </c:numCache>
            </c:numRef>
          </c:val>
          <c:smooth val="0"/>
          <c:extLst xmlns:c16r2="http://schemas.microsoft.com/office/drawing/2015/06/chart">
            <c:ext xmlns:c16="http://schemas.microsoft.com/office/drawing/2014/chart" uri="{C3380CC4-5D6E-409C-BE32-E72D297353CC}">
              <c16:uniqueId val="{00000003-5359-4671-8689-C38624618165}"/>
            </c:ext>
          </c:extLst>
        </c:ser>
        <c:dLbls>
          <c:showLegendKey val="0"/>
          <c:showVal val="0"/>
          <c:showCatName val="0"/>
          <c:showSerName val="0"/>
          <c:showPercent val="0"/>
          <c:showBubbleSize val="0"/>
        </c:dLbls>
        <c:smooth val="0"/>
        <c:axId val="331636824"/>
        <c:axId val="331636040"/>
      </c:lineChart>
      <c:catAx>
        <c:axId val="3316368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6040"/>
        <c:crosses val="autoZero"/>
        <c:auto val="1"/>
        <c:lblAlgn val="ctr"/>
        <c:lblOffset val="100"/>
        <c:noMultiLvlLbl val="0"/>
      </c:catAx>
      <c:valAx>
        <c:axId val="33163604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6824"/>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4: Winnipeg</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333202767140799"/>
          <c:y val="0.17171717171717171"/>
        </c:manualLayout>
      </c:layout>
      <c:overlay val="1"/>
      <c:spPr>
        <a:solidFill>
          <a:schemeClr val="bg1"/>
        </a:solidFill>
        <a:ln>
          <a:solidFill>
            <a:schemeClr val="accent3"/>
          </a:solid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3C27-4BE3-A654-E4DA381E75A2}"/>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Affordability'!$DG$8:$DG$32</c:f>
              <c:numCache>
                <c:formatCode>#,##0.00</c:formatCode>
                <c:ptCount val="25"/>
                <c:pt idx="0">
                  <c:v>0.28008231344091844</c:v>
                </c:pt>
                <c:pt idx="1">
                  <c:v>0.26953361599030889</c:v>
                </c:pt>
                <c:pt idx="2">
                  <c:v>0.26529108327192336</c:v>
                </c:pt>
                <c:pt idx="3">
                  <c:v>0.2920646352646587</c:v>
                </c:pt>
                <c:pt idx="4">
                  <c:v>0.27974921378428746</c:v>
                </c:pt>
                <c:pt idx="5">
                  <c:v>0.2842137781896818</c:v>
                </c:pt>
                <c:pt idx="6">
                  <c:v>0.30467049829808607</c:v>
                </c:pt>
                <c:pt idx="7">
                  <c:v>0.3247087474301244</c:v>
                </c:pt>
                <c:pt idx="8">
                  <c:v>0.33165327373876652</c:v>
                </c:pt>
                <c:pt idx="9">
                  <c:v>0.3352194379725168</c:v>
                </c:pt>
                <c:pt idx="10">
                  <c:v>0.33594232990003386</c:v>
                </c:pt>
                <c:pt idx="11">
                  <c:v>0.33580068604441238</c:v>
                </c:pt>
                <c:pt idx="12">
                  <c:v>0.33541772543473941</c:v>
                </c:pt>
                <c:pt idx="13">
                  <c:v>0.33385025821561481</c:v>
                </c:pt>
                <c:pt idx="14">
                  <c:v>0.32161299436726404</c:v>
                </c:pt>
                <c:pt idx="15">
                  <c:v>0.33010757970231369</c:v>
                </c:pt>
                <c:pt idx="16">
                  <c:v>0.32992818373586785</c:v>
                </c:pt>
                <c:pt idx="17">
                  <c:v>0.34623285245437158</c:v>
                </c:pt>
                <c:pt idx="18">
                  <c:v>0.35685974680219334</c:v>
                </c:pt>
                <c:pt idx="19">
                  <c:v>0.36878719302656943</c:v>
                </c:pt>
                <c:pt idx="20">
                  <c:v>0.37186809521824321</c:v>
                </c:pt>
                <c:pt idx="21">
                  <c:v>0.3933100363303989</c:v>
                </c:pt>
                <c:pt idx="22">
                  <c:v>0.39983500618726797</c:v>
                </c:pt>
                <c:pt idx="23">
                  <c:v>0.42272727272727273</c:v>
                </c:pt>
                <c:pt idx="24">
                  <c:v>0.43903091955561502</c:v>
                </c:pt>
              </c:numCache>
            </c:numRef>
          </c:val>
          <c:smooth val="0"/>
          <c:extLst xmlns:c16r2="http://schemas.microsoft.com/office/drawing/2015/06/chart">
            <c:ext xmlns:c16="http://schemas.microsoft.com/office/drawing/2014/chart" uri="{C3380CC4-5D6E-409C-BE32-E72D297353CC}">
              <c16:uniqueId val="{00000001-3C27-4BE3-A654-E4DA381E75A2}"/>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Affordability'!$DH$8:$DH$32</c:f>
              <c:numCache>
                <c:formatCode>#,##0.00</c:formatCode>
                <c:ptCount val="25"/>
                <c:pt idx="0">
                  <c:v>0.32492147730965015</c:v>
                </c:pt>
                <c:pt idx="1">
                  <c:v>0.30890369473046636</c:v>
                </c:pt>
                <c:pt idx="2">
                  <c:v>0.31245394252026532</c:v>
                </c:pt>
                <c:pt idx="3">
                  <c:v>0.33289087460272926</c:v>
                </c:pt>
                <c:pt idx="4">
                  <c:v>0.33162324018137385</c:v>
                </c:pt>
                <c:pt idx="5">
                  <c:v>0.33178869323447635</c:v>
                </c:pt>
                <c:pt idx="6">
                  <c:v>0.36292617599464316</c:v>
                </c:pt>
                <c:pt idx="7">
                  <c:v>0.37976805677697162</c:v>
                </c:pt>
                <c:pt idx="8">
                  <c:v>0.38871190147876938</c:v>
                </c:pt>
                <c:pt idx="9">
                  <c:v>0.39655746279301984</c:v>
                </c:pt>
                <c:pt idx="10">
                  <c:v>0.38913319880087255</c:v>
                </c:pt>
                <c:pt idx="11">
                  <c:v>0.3919931395558765</c:v>
                </c:pt>
                <c:pt idx="12">
                  <c:v>0.38447091057736926</c:v>
                </c:pt>
                <c:pt idx="13">
                  <c:v>0.38081778503682295</c:v>
                </c:pt>
                <c:pt idx="14">
                  <c:v>0.37872184383434832</c:v>
                </c:pt>
                <c:pt idx="15">
                  <c:v>0.38316058358304267</c:v>
                </c:pt>
                <c:pt idx="16">
                  <c:v>0.37827972790405534</c:v>
                </c:pt>
                <c:pt idx="17">
                  <c:v>0.3966661157415059</c:v>
                </c:pt>
                <c:pt idx="18">
                  <c:v>0.40188936784978868</c:v>
                </c:pt>
                <c:pt idx="19">
                  <c:v>0.41907635571201074</c:v>
                </c:pt>
                <c:pt idx="20">
                  <c:v>0.42967718625366519</c:v>
                </c:pt>
                <c:pt idx="21">
                  <c:v>0.45590726746467364</c:v>
                </c:pt>
                <c:pt idx="22">
                  <c:v>0.46528255190430357</c:v>
                </c:pt>
                <c:pt idx="23">
                  <c:v>0.48272727272727273</c:v>
                </c:pt>
                <c:pt idx="24">
                  <c:v>0.50595636460982463</c:v>
                </c:pt>
              </c:numCache>
            </c:numRef>
          </c:val>
          <c:smooth val="0"/>
          <c:extLst xmlns:c16r2="http://schemas.microsoft.com/office/drawing/2015/06/chart">
            <c:ext xmlns:c16="http://schemas.microsoft.com/office/drawing/2014/chart" uri="{C3380CC4-5D6E-409C-BE32-E72D297353CC}">
              <c16:uniqueId val="{00000002-3C27-4BE3-A654-E4DA381E75A2}"/>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Affordability'!$DE$8:$DE$32</c:f>
              <c:numCache>
                <c:formatCode>#,##0.00</c:formatCode>
                <c:ptCount val="25"/>
                <c:pt idx="0">
                  <c:v>0.34376692299360989</c:v>
                </c:pt>
                <c:pt idx="1">
                  <c:v>0.33313143549364022</c:v>
                </c:pt>
                <c:pt idx="2">
                  <c:v>0.32424465733235075</c:v>
                </c:pt>
                <c:pt idx="3">
                  <c:v>0.34796517835832458</c:v>
                </c:pt>
                <c:pt idx="4">
                  <c:v>0.34088645918085358</c:v>
                </c:pt>
                <c:pt idx="5">
                  <c:v>0.34599938214396048</c:v>
                </c:pt>
                <c:pt idx="6">
                  <c:v>0.37698789130070864</c:v>
                </c:pt>
                <c:pt idx="7">
                  <c:v>0.40094471421806666</c:v>
                </c:pt>
                <c:pt idx="8">
                  <c:v>0.41224858542152054</c:v>
                </c:pt>
                <c:pt idx="9">
                  <c:v>0.4172412153487709</c:v>
                </c:pt>
                <c:pt idx="10">
                  <c:v>0.41222923398149985</c:v>
                </c:pt>
                <c:pt idx="11">
                  <c:v>0.41027261238490703</c:v>
                </c:pt>
                <c:pt idx="12">
                  <c:v>0.40767174138807261</c:v>
                </c:pt>
                <c:pt idx="13">
                  <c:v>0.40620563737261117</c:v>
                </c:pt>
                <c:pt idx="14">
                  <c:v>0.39555392578254156</c:v>
                </c:pt>
                <c:pt idx="15">
                  <c:v>0.40084491820995233</c:v>
                </c:pt>
                <c:pt idx="16">
                  <c:v>0.39818918726742669</c:v>
                </c:pt>
                <c:pt idx="17">
                  <c:v>0.41706608740821194</c:v>
                </c:pt>
                <c:pt idx="18">
                  <c:v>0.43172149179382063</c:v>
                </c:pt>
                <c:pt idx="19">
                  <c:v>0.4526024641689716</c:v>
                </c:pt>
                <c:pt idx="20">
                  <c:v>0.46136101499423299</c:v>
                </c:pt>
                <c:pt idx="21">
                  <c:v>0.47640370597766629</c:v>
                </c:pt>
                <c:pt idx="22">
                  <c:v>0.49498143819606766</c:v>
                </c:pt>
                <c:pt idx="23">
                  <c:v>0.50945454545454549</c:v>
                </c:pt>
                <c:pt idx="24">
                  <c:v>0.52683710346673807</c:v>
                </c:pt>
              </c:numCache>
            </c:numRef>
          </c:val>
          <c:smooth val="0"/>
          <c:extLst xmlns:c16r2="http://schemas.microsoft.com/office/drawing/2015/06/chart">
            <c:ext xmlns:c16="http://schemas.microsoft.com/office/drawing/2014/chart" uri="{C3380CC4-5D6E-409C-BE32-E72D297353CC}">
              <c16:uniqueId val="{00000003-3C27-4BE3-A654-E4DA381E75A2}"/>
            </c:ext>
          </c:extLst>
        </c:ser>
        <c:dLbls>
          <c:showLegendKey val="0"/>
          <c:showVal val="0"/>
          <c:showCatName val="0"/>
          <c:showSerName val="0"/>
          <c:showPercent val="0"/>
          <c:showBubbleSize val="0"/>
        </c:dLbls>
        <c:smooth val="0"/>
        <c:axId val="331641136"/>
        <c:axId val="331640352"/>
      </c:lineChart>
      <c:catAx>
        <c:axId val="3316411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1640352"/>
        <c:crosses val="autoZero"/>
        <c:auto val="1"/>
        <c:lblAlgn val="ctr"/>
        <c:lblOffset val="100"/>
        <c:noMultiLvlLbl val="0"/>
      </c:catAx>
      <c:valAx>
        <c:axId val="331640352"/>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1641136"/>
        <c:crosses val="autoZero"/>
        <c:crossBetween val="midCat"/>
      </c:valAx>
      <c:spPr>
        <a:noFill/>
        <a:ln>
          <a:noFill/>
        </a:ln>
        <a:effectLst/>
      </c:spPr>
    </c:plotArea>
    <c:legend>
      <c:legendPos val="b"/>
      <c:layout>
        <c:manualLayout>
          <c:xMode val="edge"/>
          <c:yMode val="edge"/>
          <c:x val="0.10036655178304865"/>
          <c:y val="0.32996802672393222"/>
          <c:w val="0.8004166952075662"/>
          <c:h val="3.6531138153185407E-2"/>
        </c:manualLayout>
      </c:layout>
      <c:overlay val="0"/>
      <c:spPr>
        <a:solidFill>
          <a:schemeClr val="bg1"/>
        </a:solidFill>
        <a:ln>
          <a:solidFill>
            <a:schemeClr val="accent3"/>
          </a:solid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Toronto</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B0F9-41A0-AA3C-65DC7EF39BC4}"/>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Affordability'!$EC$8:$EC$32</c:f>
              <c:numCache>
                <c:formatCode>#,##0.00</c:formatCode>
                <c:ptCount val="25"/>
                <c:pt idx="0">
                  <c:v>0.60469867211440242</c:v>
                </c:pt>
                <c:pt idx="1">
                  <c:v>0.59381320863255949</c:v>
                </c:pt>
                <c:pt idx="2">
                  <c:v>0.58606313281715305</c:v>
                </c:pt>
                <c:pt idx="3">
                  <c:v>0.60935850826785509</c:v>
                </c:pt>
                <c:pt idx="4">
                  <c:v>0.62008978675645343</c:v>
                </c:pt>
                <c:pt idx="5">
                  <c:v>0.66453359586512428</c:v>
                </c:pt>
                <c:pt idx="6">
                  <c:v>0.79306799823762664</c:v>
                </c:pt>
                <c:pt idx="7">
                  <c:v>0.80785492564661321</c:v>
                </c:pt>
                <c:pt idx="8">
                  <c:v>0.87772272873853008</c:v>
                </c:pt>
                <c:pt idx="9">
                  <c:v>0.90938406965495</c:v>
                </c:pt>
                <c:pt idx="10">
                  <c:v>0.96700462990095526</c:v>
                </c:pt>
                <c:pt idx="11">
                  <c:v>0.9998242839571253</c:v>
                </c:pt>
                <c:pt idx="12">
                  <c:v>1.0536790961774865</c:v>
                </c:pt>
                <c:pt idx="13">
                  <c:v>1.0968600552817469</c:v>
                </c:pt>
                <c:pt idx="14">
                  <c:v>1.0755463775598004</c:v>
                </c:pt>
                <c:pt idx="15">
                  <c:v>1.0480947623804766</c:v>
                </c:pt>
                <c:pt idx="16">
                  <c:v>1.0630004960668982</c:v>
                </c:pt>
                <c:pt idx="17">
                  <c:v>1.0411605469563407</c:v>
                </c:pt>
                <c:pt idx="18">
                  <c:v>1.0593093542402299</c:v>
                </c:pt>
                <c:pt idx="19">
                  <c:v>1.0078306844450131</c:v>
                </c:pt>
                <c:pt idx="20">
                  <c:v>0.9931169356994981</c:v>
                </c:pt>
                <c:pt idx="21">
                  <c:v>0.99956808786326901</c:v>
                </c:pt>
                <c:pt idx="22">
                  <c:v>1.0411502231036192</c:v>
                </c:pt>
                <c:pt idx="23">
                  <c:v>1.0505836575875487</c:v>
                </c:pt>
                <c:pt idx="24">
                  <c:v>1.0508992594334077</c:v>
                </c:pt>
              </c:numCache>
            </c:numRef>
          </c:val>
          <c:smooth val="0"/>
          <c:extLst xmlns:c16r2="http://schemas.microsoft.com/office/drawing/2015/06/chart">
            <c:ext xmlns:c16="http://schemas.microsoft.com/office/drawing/2014/chart" uri="{C3380CC4-5D6E-409C-BE32-E72D297353CC}">
              <c16:uniqueId val="{00000001-B0F9-41A0-AA3C-65DC7EF39BC4}"/>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Affordability'!$ED$8:$ED$32</c:f>
              <c:numCache>
                <c:formatCode>#,##0.00</c:formatCode>
                <c:ptCount val="25"/>
                <c:pt idx="0">
                  <c:v>0.67007150153217565</c:v>
                </c:pt>
                <c:pt idx="1">
                  <c:v>0.66803985971162938</c:v>
                </c:pt>
                <c:pt idx="2">
                  <c:v>0.65610482430017869</c:v>
                </c:pt>
                <c:pt idx="3">
                  <c:v>0.671279465228099</c:v>
                </c:pt>
                <c:pt idx="4">
                  <c:v>0.68742985409652069</c:v>
                </c:pt>
                <c:pt idx="5">
                  <c:v>0.73837066207236035</c:v>
                </c:pt>
                <c:pt idx="6">
                  <c:v>0.88823615802614186</c:v>
                </c:pt>
                <c:pt idx="7">
                  <c:v>0.91322730725269319</c:v>
                </c:pt>
                <c:pt idx="8">
                  <c:v>0.96742986133505326</c:v>
                </c:pt>
                <c:pt idx="9">
                  <c:v>1.0201987628624198</c:v>
                </c:pt>
                <c:pt idx="10">
                  <c:v>1.1234835609212916</c:v>
                </c:pt>
                <c:pt idx="11">
                  <c:v>1.142154278685644</c:v>
                </c:pt>
                <c:pt idx="12">
                  <c:v>1.2117309606041093</c:v>
                </c:pt>
                <c:pt idx="13">
                  <c:v>1.2284832619155563</c:v>
                </c:pt>
                <c:pt idx="14">
                  <c:v>1.196007571846498</c:v>
                </c:pt>
                <c:pt idx="15">
                  <c:v>1.1731126016840303</c:v>
                </c:pt>
                <c:pt idx="16">
                  <c:v>1.1905605555949259</c:v>
                </c:pt>
                <c:pt idx="17">
                  <c:v>1.1660998125911015</c:v>
                </c:pt>
                <c:pt idx="18">
                  <c:v>1.1490813334131307</c:v>
                </c:pt>
                <c:pt idx="19">
                  <c:v>1.1358091840570783</c:v>
                </c:pt>
                <c:pt idx="20">
                  <c:v>1.1031237347308271</c:v>
                </c:pt>
                <c:pt idx="21">
                  <c:v>1.1106312087369654</c:v>
                </c:pt>
                <c:pt idx="22">
                  <c:v>1.1527020327218642</c:v>
                </c:pt>
                <c:pt idx="23">
                  <c:v>1.1673151750972763</c:v>
                </c:pt>
                <c:pt idx="24">
                  <c:v>1.1834959445162807</c:v>
                </c:pt>
              </c:numCache>
            </c:numRef>
          </c:val>
          <c:smooth val="0"/>
          <c:extLst xmlns:c16r2="http://schemas.microsoft.com/office/drawing/2015/06/chart">
            <c:ext xmlns:c16="http://schemas.microsoft.com/office/drawing/2014/chart" uri="{C3380CC4-5D6E-409C-BE32-E72D297353CC}">
              <c16:uniqueId val="{00000002-B0F9-41A0-AA3C-65DC7EF39BC4}"/>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Affordability'!$EA$8:$EA$32</c:f>
              <c:numCache>
                <c:formatCode>#,##0.00</c:formatCode>
                <c:ptCount val="25"/>
                <c:pt idx="0">
                  <c:v>0.71092951991828401</c:v>
                </c:pt>
                <c:pt idx="1">
                  <c:v>0.70515318525116444</c:v>
                </c:pt>
                <c:pt idx="2">
                  <c:v>0.69612864800476471</c:v>
                </c:pt>
                <c:pt idx="3">
                  <c:v>0.70364723818459007</c:v>
                </c:pt>
                <c:pt idx="4">
                  <c:v>0.71268237934904599</c:v>
                </c:pt>
                <c:pt idx="5">
                  <c:v>0.76790548855525476</c:v>
                </c:pt>
                <c:pt idx="6">
                  <c:v>0.94286973123806728</c:v>
                </c:pt>
                <c:pt idx="7">
                  <c:v>0.96591349805573323</c:v>
                </c:pt>
                <c:pt idx="8">
                  <c:v>1.0026091290199644</c:v>
                </c:pt>
                <c:pt idx="9">
                  <c:v>1.081762481311014</c:v>
                </c:pt>
                <c:pt idx="10">
                  <c:v>1.1867784094238998</c:v>
                </c:pt>
                <c:pt idx="11">
                  <c:v>1.1860832894043227</c:v>
                </c:pt>
                <c:pt idx="12">
                  <c:v>1.2679271790669087</c:v>
                </c:pt>
                <c:pt idx="13">
                  <c:v>1.2951723532766866</c:v>
                </c:pt>
                <c:pt idx="14">
                  <c:v>1.2390294269488902</c:v>
                </c:pt>
                <c:pt idx="15">
                  <c:v>1.2364778079063794</c:v>
                </c:pt>
                <c:pt idx="16">
                  <c:v>1.233080575437602</c:v>
                </c:pt>
                <c:pt idx="17">
                  <c:v>1.2410633719719582</c:v>
                </c:pt>
                <c:pt idx="18">
                  <c:v>1.2241633523577387</c:v>
                </c:pt>
                <c:pt idx="19">
                  <c:v>1.1965989713728094</c:v>
                </c:pt>
                <c:pt idx="20">
                  <c:v>1.1459041565763439</c:v>
                </c:pt>
                <c:pt idx="21">
                  <c:v>1.1831924477077806</c:v>
                </c:pt>
                <c:pt idx="22">
                  <c:v>1.2121963311849282</c:v>
                </c:pt>
                <c:pt idx="23">
                  <c:v>1.2402723735408561</c:v>
                </c:pt>
                <c:pt idx="24">
                  <c:v>1.2540260961561067</c:v>
                </c:pt>
              </c:numCache>
            </c:numRef>
          </c:val>
          <c:smooth val="0"/>
          <c:extLst xmlns:c16r2="http://schemas.microsoft.com/office/drawing/2015/06/chart">
            <c:ext xmlns:c16="http://schemas.microsoft.com/office/drawing/2014/chart" uri="{C3380CC4-5D6E-409C-BE32-E72D297353CC}">
              <c16:uniqueId val="{00000003-B0F9-41A0-AA3C-65DC7EF39BC4}"/>
            </c:ext>
          </c:extLst>
        </c:ser>
        <c:dLbls>
          <c:showLegendKey val="0"/>
          <c:showVal val="0"/>
          <c:showCatName val="0"/>
          <c:showSerName val="0"/>
          <c:showPercent val="0"/>
          <c:showBubbleSize val="0"/>
        </c:dLbls>
        <c:smooth val="0"/>
        <c:axId val="331637608"/>
        <c:axId val="331640744"/>
      </c:lineChart>
      <c:catAx>
        <c:axId val="3316376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40744"/>
        <c:crosses val="autoZero"/>
        <c:auto val="1"/>
        <c:lblAlgn val="ctr"/>
        <c:lblOffset val="100"/>
        <c:noMultiLvlLbl val="0"/>
      </c:catAx>
      <c:valAx>
        <c:axId val="331640744"/>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7608"/>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Toronto</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CF64-48EA-BD54-3119FE6D1EE0}"/>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Affordability'!$EG$8:$EG$32</c:f>
              <c:numCache>
                <c:formatCode>#,##0.00</c:formatCode>
                <c:ptCount val="25"/>
                <c:pt idx="0">
                  <c:v>0.3674469243331519</c:v>
                </c:pt>
                <c:pt idx="1">
                  <c:v>0.35557212076034289</c:v>
                </c:pt>
                <c:pt idx="2">
                  <c:v>0.36304229442730079</c:v>
                </c:pt>
                <c:pt idx="3">
                  <c:v>0.37737871884213348</c:v>
                </c:pt>
                <c:pt idx="4">
                  <c:v>0.39205576220986388</c:v>
                </c:pt>
                <c:pt idx="5">
                  <c:v>0.419648422889914</c:v>
                </c:pt>
                <c:pt idx="6">
                  <c:v>0.5089207370576192</c:v>
                </c:pt>
                <c:pt idx="7">
                  <c:v>0.51690792687067011</c:v>
                </c:pt>
                <c:pt idx="8">
                  <c:v>0.55034133431483379</c:v>
                </c:pt>
                <c:pt idx="9">
                  <c:v>0.57474369439289053</c:v>
                </c:pt>
                <c:pt idx="10">
                  <c:v>0.61057338655982607</c:v>
                </c:pt>
                <c:pt idx="11">
                  <c:v>0.63957280817588691</c:v>
                </c:pt>
                <c:pt idx="12">
                  <c:v>0.66958975371958263</c:v>
                </c:pt>
                <c:pt idx="13">
                  <c:v>0.67168007679628439</c:v>
                </c:pt>
                <c:pt idx="14">
                  <c:v>0.65256655126296181</c:v>
                </c:pt>
                <c:pt idx="15">
                  <c:v>0.64355407930247044</c:v>
                </c:pt>
                <c:pt idx="16">
                  <c:v>0.6025577805273411</c:v>
                </c:pt>
                <c:pt idx="17">
                  <c:v>0.56571201243836478</c:v>
                </c:pt>
                <c:pt idx="18">
                  <c:v>0.57183685506513182</c:v>
                </c:pt>
                <c:pt idx="19">
                  <c:v>0.55193343641310044</c:v>
                </c:pt>
                <c:pt idx="20">
                  <c:v>0.52823166451739278</c:v>
                </c:pt>
                <c:pt idx="21">
                  <c:v>0.5340053078840844</c:v>
                </c:pt>
                <c:pt idx="22">
                  <c:v>0.54844606946983543</c:v>
                </c:pt>
                <c:pt idx="23">
                  <c:v>0.54800042431314311</c:v>
                </c:pt>
                <c:pt idx="24">
                  <c:v>0.55840336134453783</c:v>
                </c:pt>
              </c:numCache>
            </c:numRef>
          </c:val>
          <c:smooth val="0"/>
          <c:extLst xmlns:c16r2="http://schemas.microsoft.com/office/drawing/2015/06/chart">
            <c:ext xmlns:c16="http://schemas.microsoft.com/office/drawing/2014/chart" uri="{C3380CC4-5D6E-409C-BE32-E72D297353CC}">
              <c16:uniqueId val="{00000001-CF64-48EA-BD54-3119FE6D1EE0}"/>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Affordability'!$EH$8:$EH$32</c:f>
              <c:numCache>
                <c:formatCode>#,##0.00</c:formatCode>
                <c:ptCount val="25"/>
                <c:pt idx="0">
                  <c:v>0.40827436037016873</c:v>
                </c:pt>
                <c:pt idx="1">
                  <c:v>0.39880730525531122</c:v>
                </c:pt>
                <c:pt idx="2">
                  <c:v>0.39934652387003083</c:v>
                </c:pt>
                <c:pt idx="3">
                  <c:v>0.4159742696328062</c:v>
                </c:pt>
                <c:pt idx="4">
                  <c:v>0.42769719513803334</c:v>
                </c:pt>
                <c:pt idx="5">
                  <c:v>0.46752275277396832</c:v>
                </c:pt>
                <c:pt idx="6">
                  <c:v>0.56244515940333428</c:v>
                </c:pt>
                <c:pt idx="7">
                  <c:v>0.5694748346880264</c:v>
                </c:pt>
                <c:pt idx="8">
                  <c:v>0.60467439598285877</c:v>
                </c:pt>
                <c:pt idx="9">
                  <c:v>0.6395775867481861</c:v>
                </c:pt>
                <c:pt idx="10">
                  <c:v>0.67860870677649232</c:v>
                </c:pt>
                <c:pt idx="11">
                  <c:v>0.69424456789784195</c:v>
                </c:pt>
                <c:pt idx="12">
                  <c:v>0.73533758483416689</c:v>
                </c:pt>
                <c:pt idx="13">
                  <c:v>0.72858750307170761</c:v>
                </c:pt>
                <c:pt idx="14">
                  <c:v>0.70308783265106212</c:v>
                </c:pt>
                <c:pt idx="15">
                  <c:v>0.69337762092588751</c:v>
                </c:pt>
                <c:pt idx="16">
                  <c:v>0.645045829154269</c:v>
                </c:pt>
                <c:pt idx="17">
                  <c:v>0.61680858130376548</c:v>
                </c:pt>
                <c:pt idx="18">
                  <c:v>0.61139789535265665</c:v>
                </c:pt>
                <c:pt idx="19">
                  <c:v>0.58716323022670258</c:v>
                </c:pt>
                <c:pt idx="20">
                  <c:v>0.57132596594897245</c:v>
                </c:pt>
                <c:pt idx="21">
                  <c:v>0.57518162078117041</c:v>
                </c:pt>
                <c:pt idx="22">
                  <c:v>0.59361221636735129</c:v>
                </c:pt>
                <c:pt idx="23">
                  <c:v>0.59955447119974536</c:v>
                </c:pt>
                <c:pt idx="24">
                  <c:v>0.60819327731092432</c:v>
                </c:pt>
              </c:numCache>
            </c:numRef>
          </c:val>
          <c:smooth val="0"/>
          <c:extLst xmlns:c16r2="http://schemas.microsoft.com/office/drawing/2015/06/chart">
            <c:ext xmlns:c16="http://schemas.microsoft.com/office/drawing/2014/chart" uri="{C3380CC4-5D6E-409C-BE32-E72D297353CC}">
              <c16:uniqueId val="{00000002-CF64-48EA-BD54-3119FE6D1EE0}"/>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Affordability'!$EE$8:$EE$32</c:f>
              <c:numCache>
                <c:formatCode>#,##0.00</c:formatCode>
                <c:ptCount val="25"/>
                <c:pt idx="0">
                  <c:v>0.42868807838867717</c:v>
                </c:pt>
                <c:pt idx="1">
                  <c:v>0.41669772642564296</c:v>
                </c:pt>
                <c:pt idx="2">
                  <c:v>0.4233073153022327</c:v>
                </c:pt>
                <c:pt idx="3">
                  <c:v>0.43241311533994459</c:v>
                </c:pt>
                <c:pt idx="4">
                  <c:v>0.44551791160211807</c:v>
                </c:pt>
                <c:pt idx="5">
                  <c:v>0.48622366288492708</c:v>
                </c:pt>
                <c:pt idx="6">
                  <c:v>0.57911670078970456</c:v>
                </c:pt>
                <c:pt idx="7">
                  <c:v>0.59137771294525809</c:v>
                </c:pt>
                <c:pt idx="8">
                  <c:v>0.63096458711254833</c:v>
                </c:pt>
                <c:pt idx="9">
                  <c:v>0.6571002603577254</c:v>
                </c:pt>
                <c:pt idx="10">
                  <c:v>0.69779815606837259</c:v>
                </c:pt>
                <c:pt idx="11">
                  <c:v>0.73763485339145707</c:v>
                </c:pt>
                <c:pt idx="12">
                  <c:v>0.75177454261281307</c:v>
                </c:pt>
                <c:pt idx="13">
                  <c:v>0.74065877531194901</c:v>
                </c:pt>
                <c:pt idx="14">
                  <c:v>0.71571815299808716</c:v>
                </c:pt>
                <c:pt idx="15">
                  <c:v>0.71413742993564455</c:v>
                </c:pt>
                <c:pt idx="16">
                  <c:v>0.66435857853014535</c:v>
                </c:pt>
                <c:pt idx="17">
                  <c:v>0.6350573558985515</c:v>
                </c:pt>
                <c:pt idx="18">
                  <c:v>0.63441522788358018</c:v>
                </c:pt>
                <c:pt idx="19">
                  <c:v>0.61272210024833551</c:v>
                </c:pt>
                <c:pt idx="20">
                  <c:v>0.587649564976086</c:v>
                </c:pt>
                <c:pt idx="21">
                  <c:v>0.5951263973406965</c:v>
                </c:pt>
                <c:pt idx="22">
                  <c:v>0.6129691364662867</c:v>
                </c:pt>
                <c:pt idx="23">
                  <c:v>0.62374032035642302</c:v>
                </c:pt>
                <c:pt idx="24">
                  <c:v>0.63655462184873945</c:v>
                </c:pt>
              </c:numCache>
            </c:numRef>
          </c:val>
          <c:smooth val="0"/>
          <c:extLst xmlns:c16r2="http://schemas.microsoft.com/office/drawing/2015/06/chart">
            <c:ext xmlns:c16="http://schemas.microsoft.com/office/drawing/2014/chart" uri="{C3380CC4-5D6E-409C-BE32-E72D297353CC}">
              <c16:uniqueId val="{00000003-CF64-48EA-BD54-3119FE6D1EE0}"/>
            </c:ext>
          </c:extLst>
        </c:ser>
        <c:dLbls>
          <c:showLegendKey val="0"/>
          <c:showVal val="0"/>
          <c:showCatName val="0"/>
          <c:showSerName val="0"/>
          <c:showPercent val="0"/>
          <c:showBubbleSize val="0"/>
        </c:dLbls>
        <c:smooth val="0"/>
        <c:axId val="331637216"/>
        <c:axId val="331639176"/>
      </c:lineChart>
      <c:catAx>
        <c:axId val="33163721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9176"/>
        <c:crosses val="autoZero"/>
        <c:auto val="1"/>
        <c:lblAlgn val="ctr"/>
        <c:lblOffset val="100"/>
        <c:noMultiLvlLbl val="0"/>
      </c:catAx>
      <c:valAx>
        <c:axId val="33163917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7216"/>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Toronto</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55CC-4648-9345-24E92015BD5F}"/>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Affordability'!$EK$8:$EK$32</c:f>
              <c:numCache>
                <c:formatCode>#,##0.00</c:formatCode>
                <c:ptCount val="25"/>
                <c:pt idx="0">
                  <c:v>0.32788217369222955</c:v>
                </c:pt>
                <c:pt idx="1">
                  <c:v>0.31576005961251863</c:v>
                </c:pt>
                <c:pt idx="2">
                  <c:v>0.32712403452975919</c:v>
                </c:pt>
                <c:pt idx="3">
                  <c:v>0.33581087131727411</c:v>
                </c:pt>
                <c:pt idx="4">
                  <c:v>0.3511979000166594</c:v>
                </c:pt>
                <c:pt idx="5">
                  <c:v>0.3821547223540579</c:v>
                </c:pt>
                <c:pt idx="6">
                  <c:v>0.46470458065943793</c:v>
                </c:pt>
                <c:pt idx="7">
                  <c:v>0.46393153254258784</c:v>
                </c:pt>
                <c:pt idx="8">
                  <c:v>0.49729306806615986</c:v>
                </c:pt>
                <c:pt idx="9">
                  <c:v>0.51557094954296645</c:v>
                </c:pt>
                <c:pt idx="10">
                  <c:v>0.54354450311796898</c:v>
                </c:pt>
                <c:pt idx="11">
                  <c:v>0.55645934737138425</c:v>
                </c:pt>
                <c:pt idx="12">
                  <c:v>0.58370897596575566</c:v>
                </c:pt>
                <c:pt idx="13">
                  <c:v>0.58468831240546182</c:v>
                </c:pt>
                <c:pt idx="14">
                  <c:v>0.57280907159848204</c:v>
                </c:pt>
                <c:pt idx="15">
                  <c:v>0.55952751010258006</c:v>
                </c:pt>
                <c:pt idx="16">
                  <c:v>0.5358466525957305</c:v>
                </c:pt>
                <c:pt idx="17">
                  <c:v>0.5128745765223115</c:v>
                </c:pt>
                <c:pt idx="18">
                  <c:v>0.50906896941815305</c:v>
                </c:pt>
                <c:pt idx="19">
                  <c:v>0.48910119503725324</c:v>
                </c:pt>
                <c:pt idx="20">
                  <c:v>0.46772995063956269</c:v>
                </c:pt>
                <c:pt idx="21">
                  <c:v>0.46721022958178032</c:v>
                </c:pt>
                <c:pt idx="22">
                  <c:v>0.4733803720333547</c:v>
                </c:pt>
                <c:pt idx="23">
                  <c:v>0.47175374454534735</c:v>
                </c:pt>
                <c:pt idx="24">
                  <c:v>0.47331357986685652</c:v>
                </c:pt>
              </c:numCache>
            </c:numRef>
          </c:val>
          <c:smooth val="0"/>
          <c:extLst xmlns:c16r2="http://schemas.microsoft.com/office/drawing/2015/06/chart">
            <c:ext xmlns:c16="http://schemas.microsoft.com/office/drawing/2014/chart" uri="{C3380CC4-5D6E-409C-BE32-E72D297353CC}">
              <c16:uniqueId val="{00000001-55CC-4648-9345-24E92015BD5F}"/>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Affordability'!$EL$8:$EL$32</c:f>
              <c:numCache>
                <c:formatCode>#,##0.00</c:formatCode>
                <c:ptCount val="25"/>
                <c:pt idx="0">
                  <c:v>0.36566785170137123</c:v>
                </c:pt>
                <c:pt idx="1">
                  <c:v>0.36326378539493293</c:v>
                </c:pt>
                <c:pt idx="2">
                  <c:v>0.36801453884597912</c:v>
                </c:pt>
                <c:pt idx="3">
                  <c:v>0.37610817587534701</c:v>
                </c:pt>
                <c:pt idx="4">
                  <c:v>0.39172073463396623</c:v>
                </c:pt>
                <c:pt idx="5">
                  <c:v>0.42714760322733747</c:v>
                </c:pt>
                <c:pt idx="6">
                  <c:v>0.50121708342553661</c:v>
                </c:pt>
                <c:pt idx="7">
                  <c:v>0.50701088913582815</c:v>
                </c:pt>
                <c:pt idx="8">
                  <c:v>0.54702237487277583</c:v>
                </c:pt>
                <c:pt idx="9">
                  <c:v>0.56328445644154423</c:v>
                </c:pt>
                <c:pt idx="10">
                  <c:v>0.592957639765057</c:v>
                </c:pt>
                <c:pt idx="11">
                  <c:v>0.62192515294448825</c:v>
                </c:pt>
                <c:pt idx="12">
                  <c:v>0.62610124796326871</c:v>
                </c:pt>
                <c:pt idx="13">
                  <c:v>0.61717099642798745</c:v>
                </c:pt>
                <c:pt idx="14">
                  <c:v>0.6141786156583724</c:v>
                </c:pt>
                <c:pt idx="15">
                  <c:v>0.59372085794218221</c:v>
                </c:pt>
                <c:pt idx="16">
                  <c:v>0.56918822209057596</c:v>
                </c:pt>
                <c:pt idx="17">
                  <c:v>0.54991551816003403</c:v>
                </c:pt>
                <c:pt idx="18">
                  <c:v>0.55827896979524116</c:v>
                </c:pt>
                <c:pt idx="19">
                  <c:v>0.52611425844547777</c:v>
                </c:pt>
                <c:pt idx="20">
                  <c:v>0.49758505387187518</c:v>
                </c:pt>
                <c:pt idx="21">
                  <c:v>0.50618501411414984</c:v>
                </c:pt>
                <c:pt idx="22">
                  <c:v>0.51330981398332265</c:v>
                </c:pt>
                <c:pt idx="23">
                  <c:v>0.51892911899988203</c:v>
                </c:pt>
                <c:pt idx="24">
                  <c:v>0.52087582252664799</c:v>
                </c:pt>
              </c:numCache>
            </c:numRef>
          </c:val>
          <c:smooth val="0"/>
          <c:extLst xmlns:c16r2="http://schemas.microsoft.com/office/drawing/2015/06/chart">
            <c:ext xmlns:c16="http://schemas.microsoft.com/office/drawing/2014/chart" uri="{C3380CC4-5D6E-409C-BE32-E72D297353CC}">
              <c16:uniqueId val="{00000002-55CC-4648-9345-24E92015BD5F}"/>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Affordability'!$EI$8:$EI$32</c:f>
              <c:numCache>
                <c:formatCode>#,##0.00</c:formatCode>
                <c:ptCount val="25"/>
                <c:pt idx="0">
                  <c:v>0.38577958354494668</c:v>
                </c:pt>
                <c:pt idx="1">
                  <c:v>0.3828241430700447</c:v>
                </c:pt>
                <c:pt idx="2">
                  <c:v>0.39309404815992732</c:v>
                </c:pt>
                <c:pt idx="3">
                  <c:v>0.40028655861019075</c:v>
                </c:pt>
                <c:pt idx="4">
                  <c:v>0.40522834617306852</c:v>
                </c:pt>
                <c:pt idx="5">
                  <c:v>0.44423350735643097</c:v>
                </c:pt>
                <c:pt idx="6">
                  <c:v>0.53109094932507195</c:v>
                </c:pt>
                <c:pt idx="7">
                  <c:v>0.53020746576295752</c:v>
                </c:pt>
                <c:pt idx="8">
                  <c:v>0.56359881047498117</c:v>
                </c:pt>
                <c:pt idx="9">
                  <c:v>0.58647852229501962</c:v>
                </c:pt>
                <c:pt idx="10">
                  <c:v>0.61272289442389227</c:v>
                </c:pt>
                <c:pt idx="11">
                  <c:v>0.63829160433776422</c:v>
                </c:pt>
                <c:pt idx="12">
                  <c:v>0.65218879996173817</c:v>
                </c:pt>
                <c:pt idx="13">
                  <c:v>0.64965368045051308</c:v>
                </c:pt>
                <c:pt idx="14">
                  <c:v>0.63645452399831337</c:v>
                </c:pt>
                <c:pt idx="15">
                  <c:v>0.6210755362138638</c:v>
                </c:pt>
                <c:pt idx="16">
                  <c:v>0.59240824370305756</c:v>
                </c:pt>
                <c:pt idx="17">
                  <c:v>0.56929077993976573</c:v>
                </c:pt>
                <c:pt idx="18">
                  <c:v>0.57977299294845208</c:v>
                </c:pt>
                <c:pt idx="19">
                  <c:v>0.54673582234434581</c:v>
                </c:pt>
                <c:pt idx="20">
                  <c:v>0.52246430656546894</c:v>
                </c:pt>
                <c:pt idx="21">
                  <c:v>0.52615959118698929</c:v>
                </c:pt>
                <c:pt idx="22">
                  <c:v>0.53399615137908918</c:v>
                </c:pt>
                <c:pt idx="23">
                  <c:v>0.54251680622714937</c:v>
                </c:pt>
                <c:pt idx="24">
                  <c:v>0.54719667526070725</c:v>
                </c:pt>
              </c:numCache>
            </c:numRef>
          </c:val>
          <c:smooth val="0"/>
          <c:extLst xmlns:c16r2="http://schemas.microsoft.com/office/drawing/2015/06/chart">
            <c:ext xmlns:c16="http://schemas.microsoft.com/office/drawing/2014/chart" uri="{C3380CC4-5D6E-409C-BE32-E72D297353CC}">
              <c16:uniqueId val="{00000003-55CC-4648-9345-24E92015BD5F}"/>
            </c:ext>
          </c:extLst>
        </c:ser>
        <c:dLbls>
          <c:showLegendKey val="0"/>
          <c:showVal val="0"/>
          <c:showCatName val="0"/>
          <c:showSerName val="0"/>
          <c:showPercent val="0"/>
          <c:showBubbleSize val="0"/>
        </c:dLbls>
        <c:smooth val="0"/>
        <c:axId val="331638000"/>
        <c:axId val="331639568"/>
      </c:lineChart>
      <c:catAx>
        <c:axId val="3316380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9568"/>
        <c:crosses val="autoZero"/>
        <c:auto val="1"/>
        <c:lblAlgn val="ctr"/>
        <c:lblOffset val="100"/>
        <c:noMultiLvlLbl val="0"/>
      </c:catAx>
      <c:valAx>
        <c:axId val="331639568"/>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8000"/>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Ottawa</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681E-41F4-BAB6-17A7C0B47246}"/>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Affordability'!$FG$8:$FG$32</c:f>
              <c:numCache>
                <c:formatCode>#,##0.00</c:formatCode>
                <c:ptCount val="25"/>
                <c:pt idx="0">
                  <c:v>0.57201225740551587</c:v>
                </c:pt>
                <c:pt idx="1">
                  <c:v>0.55669988309302454</c:v>
                </c:pt>
                <c:pt idx="2">
                  <c:v>0.57176891006551522</c:v>
                </c:pt>
                <c:pt idx="3">
                  <c:v>0.5629177905476721</c:v>
                </c:pt>
                <c:pt idx="4">
                  <c:v>0.60325476992143656</c:v>
                </c:pt>
                <c:pt idx="5">
                  <c:v>0.64976618262367714</c:v>
                </c:pt>
                <c:pt idx="6">
                  <c:v>0.76663239829637242</c:v>
                </c:pt>
                <c:pt idx="7">
                  <c:v>0.77273079844458659</c:v>
                </c:pt>
                <c:pt idx="8">
                  <c:v>0.77394388906804257</c:v>
                </c:pt>
                <c:pt idx="9">
                  <c:v>0.80912315675295365</c:v>
                </c:pt>
                <c:pt idx="10">
                  <c:v>0.85096407431284071</c:v>
                </c:pt>
                <c:pt idx="11">
                  <c:v>0.92250922509225097</c:v>
                </c:pt>
                <c:pt idx="12">
                  <c:v>0.95709184569455019</c:v>
                </c:pt>
                <c:pt idx="13">
                  <c:v>0.96523684864793724</c:v>
                </c:pt>
                <c:pt idx="14">
                  <c:v>0.96368955429358116</c:v>
                </c:pt>
                <c:pt idx="15">
                  <c:v>0.9590409590409591</c:v>
                </c:pt>
                <c:pt idx="16">
                  <c:v>0.96095244844447592</c:v>
                </c:pt>
                <c:pt idx="17">
                  <c:v>0.95786770319983339</c:v>
                </c:pt>
                <c:pt idx="18">
                  <c:v>0.97933068188619088</c:v>
                </c:pt>
                <c:pt idx="19">
                  <c:v>0.95983874709048878</c:v>
                </c:pt>
                <c:pt idx="20">
                  <c:v>0.97631034140304507</c:v>
                </c:pt>
                <c:pt idx="21">
                  <c:v>0.94773863145554393</c:v>
                </c:pt>
                <c:pt idx="22">
                  <c:v>1.0039662865642043</c:v>
                </c:pt>
                <c:pt idx="23">
                  <c:v>0.98638132295719849</c:v>
                </c:pt>
                <c:pt idx="24">
                  <c:v>0.98742212295756437</c:v>
                </c:pt>
              </c:numCache>
            </c:numRef>
          </c:val>
          <c:smooth val="0"/>
          <c:extLst xmlns:c16r2="http://schemas.microsoft.com/office/drawing/2015/06/chart">
            <c:ext xmlns:c16="http://schemas.microsoft.com/office/drawing/2014/chart" uri="{C3380CC4-5D6E-409C-BE32-E72D297353CC}">
              <c16:uniqueId val="{00000001-681E-41F4-BAB6-17A7C0B47246}"/>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Affordability'!$FH$8:$FH$32</c:f>
              <c:numCache>
                <c:formatCode>#,##0.00</c:formatCode>
                <c:ptCount val="25"/>
                <c:pt idx="0">
                  <c:v>0.63901940755873343</c:v>
                </c:pt>
                <c:pt idx="1">
                  <c:v>0.60865853884837351</c:v>
                </c:pt>
                <c:pt idx="2">
                  <c:v>0.62894580107206666</c:v>
                </c:pt>
                <c:pt idx="3">
                  <c:v>0.63328251436613114</c:v>
                </c:pt>
                <c:pt idx="4">
                  <c:v>0.65235690235690236</c:v>
                </c:pt>
                <c:pt idx="5">
                  <c:v>0.70145212896874232</c:v>
                </c:pt>
                <c:pt idx="6">
                  <c:v>0.83712733147305041</c:v>
                </c:pt>
                <c:pt idx="7">
                  <c:v>0.83068560832793059</c:v>
                </c:pt>
                <c:pt idx="8">
                  <c:v>0.8425434610536191</c:v>
                </c:pt>
                <c:pt idx="9">
                  <c:v>0.87772272873853008</c:v>
                </c:pt>
                <c:pt idx="10">
                  <c:v>0.96700462990095526</c:v>
                </c:pt>
                <c:pt idx="11">
                  <c:v>1.0542962572482868</c:v>
                </c:pt>
                <c:pt idx="12">
                  <c:v>1.0536790961774865</c:v>
                </c:pt>
                <c:pt idx="13">
                  <c:v>1.0880851748394929</c:v>
                </c:pt>
                <c:pt idx="14">
                  <c:v>1.0325245224574084</c:v>
                </c:pt>
                <c:pt idx="15">
                  <c:v>1.0446696160981874</c:v>
                </c:pt>
                <c:pt idx="16">
                  <c:v>1.0527956913046559</c:v>
                </c:pt>
                <c:pt idx="17">
                  <c:v>1.0411605469563407</c:v>
                </c:pt>
                <c:pt idx="18">
                  <c:v>1.0609415720433735</c:v>
                </c:pt>
                <c:pt idx="19">
                  <c:v>1.0798185904767998</c:v>
                </c:pt>
                <c:pt idx="20">
                  <c:v>1.0618711850940787</c:v>
                </c:pt>
                <c:pt idx="21">
                  <c:v>1.051397544270994</c:v>
                </c:pt>
                <c:pt idx="22">
                  <c:v>1.0857709469509171</c:v>
                </c:pt>
                <c:pt idx="23">
                  <c:v>1.0943579766536966</c:v>
                </c:pt>
                <c:pt idx="24">
                  <c:v>1.0762901140237451</c:v>
                </c:pt>
              </c:numCache>
            </c:numRef>
          </c:val>
          <c:smooth val="0"/>
          <c:extLst xmlns:c16r2="http://schemas.microsoft.com/office/drawing/2015/06/chart">
            <c:ext xmlns:c16="http://schemas.microsoft.com/office/drawing/2014/chart" uri="{C3380CC4-5D6E-409C-BE32-E72D297353CC}">
              <c16:uniqueId val="{00000002-681E-41F4-BAB6-17A7C0B47246}"/>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Affordability'!$FE$8:$FE$32</c:f>
              <c:numCache>
                <c:formatCode>#,##0.00</c:formatCode>
                <c:ptCount val="25"/>
                <c:pt idx="0">
                  <c:v>0.66189989785495407</c:v>
                </c:pt>
                <c:pt idx="1">
                  <c:v>0.63834919928000144</c:v>
                </c:pt>
                <c:pt idx="2">
                  <c:v>0.65753424657534243</c:v>
                </c:pt>
                <c:pt idx="3">
                  <c:v>0.65439193151166886</c:v>
                </c:pt>
                <c:pt idx="4">
                  <c:v>0.67340067340067333</c:v>
                </c:pt>
                <c:pt idx="5">
                  <c:v>0.73689392074821558</c:v>
                </c:pt>
                <c:pt idx="6">
                  <c:v>0.85475106476721985</c:v>
                </c:pt>
                <c:pt idx="7">
                  <c:v>0.86054111644965325</c:v>
                </c:pt>
                <c:pt idx="8">
                  <c:v>0.87068687520154786</c:v>
                </c:pt>
                <c:pt idx="9">
                  <c:v>0.90586614288645895</c:v>
                </c:pt>
                <c:pt idx="10">
                  <c:v>1.0109593858055441</c:v>
                </c:pt>
                <c:pt idx="11">
                  <c:v>1.0982252679669655</c:v>
                </c:pt>
                <c:pt idx="12">
                  <c:v>1.0870456008897735</c:v>
                </c:pt>
                <c:pt idx="13">
                  <c:v>1.1056349357240007</c:v>
                </c:pt>
                <c:pt idx="14">
                  <c:v>1.0755463775598004</c:v>
                </c:pt>
                <c:pt idx="15">
                  <c:v>1.0703582132153562</c:v>
                </c:pt>
                <c:pt idx="16">
                  <c:v>1.0800085040039686</c:v>
                </c:pt>
                <c:pt idx="17">
                  <c:v>1.0778093982092039</c:v>
                </c:pt>
                <c:pt idx="18">
                  <c:v>1.1017470171219648</c:v>
                </c:pt>
                <c:pt idx="19">
                  <c:v>1.1118132153798161</c:v>
                </c:pt>
                <c:pt idx="20">
                  <c:v>1.0924286292694481</c:v>
                </c:pt>
                <c:pt idx="21">
                  <c:v>1.0765718516690319</c:v>
                </c:pt>
                <c:pt idx="22">
                  <c:v>1.1155180961824491</c:v>
                </c:pt>
                <c:pt idx="23">
                  <c:v>1.1308365758754864</c:v>
                </c:pt>
                <c:pt idx="24">
                  <c:v>1.1101445868108617</c:v>
                </c:pt>
              </c:numCache>
            </c:numRef>
          </c:val>
          <c:smooth val="0"/>
          <c:extLst xmlns:c16r2="http://schemas.microsoft.com/office/drawing/2015/06/chart">
            <c:ext xmlns:c16="http://schemas.microsoft.com/office/drawing/2014/chart" uri="{C3380CC4-5D6E-409C-BE32-E72D297353CC}">
              <c16:uniqueId val="{00000003-681E-41F4-BAB6-17A7C0B47246}"/>
            </c:ext>
          </c:extLst>
        </c:ser>
        <c:dLbls>
          <c:showLegendKey val="0"/>
          <c:showVal val="0"/>
          <c:showCatName val="0"/>
          <c:showSerName val="0"/>
          <c:showPercent val="0"/>
          <c:showBubbleSize val="0"/>
        </c:dLbls>
        <c:smooth val="0"/>
        <c:axId val="331634080"/>
        <c:axId val="331634472"/>
      </c:lineChart>
      <c:catAx>
        <c:axId val="33163408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4472"/>
        <c:crosses val="autoZero"/>
        <c:auto val="1"/>
        <c:lblAlgn val="ctr"/>
        <c:lblOffset val="100"/>
        <c:noMultiLvlLbl val="0"/>
      </c:catAx>
      <c:valAx>
        <c:axId val="331634472"/>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1634080"/>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Ottawa</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CFAA-444E-81A7-5A133D412EAF}"/>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Affordability'!$FK$8:$FK$32</c:f>
              <c:numCache>
                <c:formatCode>#,##0.00</c:formatCode>
                <c:ptCount val="25"/>
                <c:pt idx="0">
                  <c:v>0.35193249863908549</c:v>
                </c:pt>
                <c:pt idx="1">
                  <c:v>0.34662691017517705</c:v>
                </c:pt>
                <c:pt idx="2">
                  <c:v>0.36304229442730079</c:v>
                </c:pt>
                <c:pt idx="3">
                  <c:v>0.37166085946573751</c:v>
                </c:pt>
                <c:pt idx="4">
                  <c:v>0.37779918903859611</c:v>
                </c:pt>
                <c:pt idx="5">
                  <c:v>0.40393965839670865</c:v>
                </c:pt>
                <c:pt idx="6">
                  <c:v>0.4650482597250658</c:v>
                </c:pt>
                <c:pt idx="7">
                  <c:v>0.46434101905331382</c:v>
                </c:pt>
                <c:pt idx="8">
                  <c:v>0.48198683737764109</c:v>
                </c:pt>
                <c:pt idx="9">
                  <c:v>0.49063486106710164</c:v>
                </c:pt>
                <c:pt idx="10">
                  <c:v>0.54951604790384345</c:v>
                </c:pt>
                <c:pt idx="11">
                  <c:v>0.56407371141699658</c:v>
                </c:pt>
                <c:pt idx="12">
                  <c:v>0.5882700678673336</c:v>
                </c:pt>
                <c:pt idx="13">
                  <c:v>0.59494127469760749</c:v>
                </c:pt>
                <c:pt idx="14">
                  <c:v>0.5776266505372798</c:v>
                </c:pt>
                <c:pt idx="15">
                  <c:v>0.56051484326344203</c:v>
                </c:pt>
                <c:pt idx="16">
                  <c:v>0.52916933289901114</c:v>
                </c:pt>
                <c:pt idx="17">
                  <c:v>0.51096568865400693</c:v>
                </c:pt>
                <c:pt idx="18">
                  <c:v>0.52436360672010196</c:v>
                </c:pt>
                <c:pt idx="19">
                  <c:v>0.51808520314120821</c:v>
                </c:pt>
                <c:pt idx="20">
                  <c:v>0.48970797081340495</c:v>
                </c:pt>
                <c:pt idx="21">
                  <c:v>0.50827011232340558</c:v>
                </c:pt>
                <c:pt idx="22">
                  <c:v>0.51553930530164538</c:v>
                </c:pt>
                <c:pt idx="23">
                  <c:v>0.52190516601251724</c:v>
                </c:pt>
                <c:pt idx="24">
                  <c:v>0.51995798319327735</c:v>
                </c:pt>
              </c:numCache>
            </c:numRef>
          </c:val>
          <c:smooth val="0"/>
          <c:extLst xmlns:c16r2="http://schemas.microsoft.com/office/drawing/2015/06/chart">
            <c:ext xmlns:c16="http://schemas.microsoft.com/office/drawing/2014/chart" uri="{C3380CC4-5D6E-409C-BE32-E72D297353CC}">
              <c16:uniqueId val="{00000001-CFAA-444E-81A7-5A133D412EAF}"/>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Affordability'!$FL$8:$FL$32</c:f>
              <c:numCache>
                <c:formatCode>#,##0.00</c:formatCode>
                <c:ptCount val="25"/>
                <c:pt idx="0">
                  <c:v>0.38786064235166029</c:v>
                </c:pt>
                <c:pt idx="1">
                  <c:v>0.38017144986954904</c:v>
                </c:pt>
                <c:pt idx="2">
                  <c:v>0.39934652387003083</c:v>
                </c:pt>
                <c:pt idx="3">
                  <c:v>0.40382381845796478</c:v>
                </c:pt>
                <c:pt idx="4">
                  <c:v>0.40987647867394861</c:v>
                </c:pt>
                <c:pt idx="5">
                  <c:v>0.43012093255205086</c:v>
                </c:pt>
                <c:pt idx="6">
                  <c:v>0.50453348932436382</c:v>
                </c:pt>
                <c:pt idx="7">
                  <c:v>0.49938562426488464</c:v>
                </c:pt>
                <c:pt idx="8">
                  <c:v>0.50827702850733059</c:v>
                </c:pt>
                <c:pt idx="9">
                  <c:v>0.53444154509094999</c:v>
                </c:pt>
                <c:pt idx="10">
                  <c:v>0.60621214808439872</c:v>
                </c:pt>
                <c:pt idx="11">
                  <c:v>0.63783719675614226</c:v>
                </c:pt>
                <c:pt idx="12">
                  <c:v>0.64190645640817867</c:v>
                </c:pt>
                <c:pt idx="13">
                  <c:v>0.63374179261266883</c:v>
                </c:pt>
                <c:pt idx="14">
                  <c:v>0.61383356886541829</c:v>
                </c:pt>
                <c:pt idx="15">
                  <c:v>0.60120406892256595</c:v>
                </c:pt>
                <c:pt idx="16">
                  <c:v>0.56315977180055343</c:v>
                </c:pt>
                <c:pt idx="17">
                  <c:v>0.54746323784357886</c:v>
                </c:pt>
                <c:pt idx="18">
                  <c:v>0.5610474804412614</c:v>
                </c:pt>
                <c:pt idx="19">
                  <c:v>0.55193343641310044</c:v>
                </c:pt>
                <c:pt idx="20">
                  <c:v>0.53867876789474545</c:v>
                </c:pt>
                <c:pt idx="21">
                  <c:v>0.54622952577540684</c:v>
                </c:pt>
                <c:pt idx="22">
                  <c:v>0.5542531454995161</c:v>
                </c:pt>
                <c:pt idx="23">
                  <c:v>0.56582157632332664</c:v>
                </c:pt>
                <c:pt idx="24">
                  <c:v>0.55462184873949583</c:v>
                </c:pt>
              </c:numCache>
            </c:numRef>
          </c:val>
          <c:smooth val="0"/>
          <c:extLst xmlns:c16r2="http://schemas.microsoft.com/office/drawing/2015/06/chart">
            <c:ext xmlns:c16="http://schemas.microsoft.com/office/drawing/2014/chart" uri="{C3380CC4-5D6E-409C-BE32-E72D297353CC}">
              <c16:uniqueId val="{00000002-CFAA-444E-81A7-5A133D412EAF}"/>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Affordability'!$FI$8:$FI$32</c:f>
              <c:numCache>
                <c:formatCode>#,##0.00</c:formatCode>
                <c:ptCount val="25"/>
                <c:pt idx="0">
                  <c:v>0.40827436037016873</c:v>
                </c:pt>
                <c:pt idx="1">
                  <c:v>0.40253447633246364</c:v>
                </c:pt>
                <c:pt idx="2">
                  <c:v>0.41386821564712289</c:v>
                </c:pt>
                <c:pt idx="3">
                  <c:v>0.42169212900920217</c:v>
                </c:pt>
                <c:pt idx="4">
                  <c:v>0.42769719513803334</c:v>
                </c:pt>
                <c:pt idx="5">
                  <c:v>0.44882184266300962</c:v>
                </c:pt>
                <c:pt idx="6">
                  <c:v>0.52208248025738524</c:v>
                </c:pt>
                <c:pt idx="7">
                  <c:v>0.51690792687067011</c:v>
                </c:pt>
                <c:pt idx="8">
                  <c:v>0.52580382259379022</c:v>
                </c:pt>
                <c:pt idx="9">
                  <c:v>0.55984942182478203</c:v>
                </c:pt>
                <c:pt idx="10">
                  <c:v>0.62452934968119345</c:v>
                </c:pt>
                <c:pt idx="11">
                  <c:v>0.66734259089180059</c:v>
                </c:pt>
                <c:pt idx="12">
                  <c:v>0.66353403243271303</c:v>
                </c:pt>
                <c:pt idx="13">
                  <c:v>0.64667529858435591</c:v>
                </c:pt>
                <c:pt idx="14">
                  <c:v>0.6315160173512534</c:v>
                </c:pt>
                <c:pt idx="15">
                  <c:v>0.61449034668881042</c:v>
                </c:pt>
                <c:pt idx="16">
                  <c:v>0.57938248127628955</c:v>
                </c:pt>
                <c:pt idx="17">
                  <c:v>0.56133230653561617</c:v>
                </c:pt>
                <c:pt idx="18">
                  <c:v>0.57543331327308855</c:v>
                </c:pt>
                <c:pt idx="19">
                  <c:v>0.56989372345532896</c:v>
                </c:pt>
                <c:pt idx="20">
                  <c:v>0.555002366921859</c:v>
                </c:pt>
                <c:pt idx="21">
                  <c:v>0.55909712355574614</c:v>
                </c:pt>
                <c:pt idx="22">
                  <c:v>0.57748144961823855</c:v>
                </c:pt>
                <c:pt idx="23">
                  <c:v>0.57282274318447013</c:v>
                </c:pt>
                <c:pt idx="24">
                  <c:v>0.5672268907563025</c:v>
                </c:pt>
              </c:numCache>
            </c:numRef>
          </c:val>
          <c:smooth val="0"/>
          <c:extLst xmlns:c16r2="http://schemas.microsoft.com/office/drawing/2015/06/chart">
            <c:ext xmlns:c16="http://schemas.microsoft.com/office/drawing/2014/chart" uri="{C3380CC4-5D6E-409C-BE32-E72D297353CC}">
              <c16:uniqueId val="{00000003-CFAA-444E-81A7-5A133D412EAF}"/>
            </c:ext>
          </c:extLst>
        </c:ser>
        <c:dLbls>
          <c:showLegendKey val="0"/>
          <c:showVal val="0"/>
          <c:showCatName val="0"/>
          <c:showSerName val="0"/>
          <c:showPercent val="0"/>
          <c:showBubbleSize val="0"/>
        </c:dLbls>
        <c:smooth val="0"/>
        <c:axId val="332033168"/>
        <c:axId val="332029640"/>
      </c:lineChart>
      <c:catAx>
        <c:axId val="33203316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29640"/>
        <c:crosses val="autoZero"/>
        <c:auto val="1"/>
        <c:lblAlgn val="ctr"/>
        <c:lblOffset val="100"/>
        <c:noMultiLvlLbl val="0"/>
      </c:catAx>
      <c:valAx>
        <c:axId val="33202964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3168"/>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Ottawa</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5E72-42F3-9F81-AF1008113F79}"/>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Affordability'!$FO$8:$FO$32</c:f>
              <c:numCache>
                <c:formatCode>#,##0.00</c:formatCode>
                <c:ptCount val="25"/>
                <c:pt idx="0">
                  <c:v>0.32605383443372271</c:v>
                </c:pt>
                <c:pt idx="1">
                  <c:v>0.31743666169895679</c:v>
                </c:pt>
                <c:pt idx="2">
                  <c:v>0.32167196728759656</c:v>
                </c:pt>
                <c:pt idx="3">
                  <c:v>0.33581087131727411</c:v>
                </c:pt>
                <c:pt idx="4">
                  <c:v>0.3484963777088389</c:v>
                </c:pt>
                <c:pt idx="5">
                  <c:v>0.37019458946369244</c:v>
                </c:pt>
                <c:pt idx="6">
                  <c:v>0.4295198052666519</c:v>
                </c:pt>
                <c:pt idx="7">
                  <c:v>0.42416597261036604</c:v>
                </c:pt>
                <c:pt idx="8">
                  <c:v>0.43098732565733855</c:v>
                </c:pt>
                <c:pt idx="9">
                  <c:v>0.44731412717416752</c:v>
                </c:pt>
                <c:pt idx="10">
                  <c:v>0.49083715736107497</c:v>
                </c:pt>
                <c:pt idx="11">
                  <c:v>0.4909935417982802</c:v>
                </c:pt>
                <c:pt idx="12">
                  <c:v>0.52175103996939054</c:v>
                </c:pt>
                <c:pt idx="13">
                  <c:v>0.51972294436041055</c:v>
                </c:pt>
                <c:pt idx="14">
                  <c:v>0.50916361919865072</c:v>
                </c:pt>
                <c:pt idx="15">
                  <c:v>0.49424930059061239</c:v>
                </c:pt>
                <c:pt idx="16">
                  <c:v>0.47630813564064933</c:v>
                </c:pt>
                <c:pt idx="17">
                  <c:v>0.47013502847878552</c:v>
                </c:pt>
                <c:pt idx="18">
                  <c:v>0.47852483125306383</c:v>
                </c:pt>
                <c:pt idx="19">
                  <c:v>0.46054826040805141</c:v>
                </c:pt>
                <c:pt idx="20">
                  <c:v>0.44384586805371268</c:v>
                </c:pt>
                <c:pt idx="21">
                  <c:v>0.44577409808897706</c:v>
                </c:pt>
                <c:pt idx="22">
                  <c:v>0.45702373316228351</c:v>
                </c:pt>
                <c:pt idx="23">
                  <c:v>0.45241184101898807</c:v>
                </c:pt>
                <c:pt idx="24">
                  <c:v>0.43868087890098895</c:v>
                </c:pt>
              </c:numCache>
            </c:numRef>
          </c:val>
          <c:smooth val="0"/>
          <c:extLst xmlns:c16r2="http://schemas.microsoft.com/office/drawing/2015/06/chart">
            <c:ext xmlns:c16="http://schemas.microsoft.com/office/drawing/2014/chart" uri="{C3380CC4-5D6E-409C-BE32-E72D297353CC}">
              <c16:uniqueId val="{00000001-5E72-42F3-9F81-AF1008113F79}"/>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Affordability'!$FP$8:$FP$32</c:f>
              <c:numCache>
                <c:formatCode>#,##0.00</c:formatCode>
                <c:ptCount val="25"/>
                <c:pt idx="0">
                  <c:v>0.35957338750634837</c:v>
                </c:pt>
                <c:pt idx="1">
                  <c:v>0.3520864381520119</c:v>
                </c:pt>
                <c:pt idx="2">
                  <c:v>0.35438437074057244</c:v>
                </c:pt>
                <c:pt idx="3">
                  <c:v>0.37073520193427062</c:v>
                </c:pt>
                <c:pt idx="4">
                  <c:v>0.37821312309486393</c:v>
                </c:pt>
                <c:pt idx="5">
                  <c:v>0.40436639772187943</c:v>
                </c:pt>
                <c:pt idx="6">
                  <c:v>0.4640407169727816</c:v>
                </c:pt>
                <c:pt idx="7">
                  <c:v>0.45465290189173607</c:v>
                </c:pt>
                <c:pt idx="8">
                  <c:v>0.47077077110263138</c:v>
                </c:pt>
                <c:pt idx="9">
                  <c:v>0.49038882090205033</c:v>
                </c:pt>
                <c:pt idx="10">
                  <c:v>0.55342713044738656</c:v>
                </c:pt>
                <c:pt idx="11">
                  <c:v>0.55645934737138425</c:v>
                </c:pt>
                <c:pt idx="12">
                  <c:v>0.57066519996652088</c:v>
                </c:pt>
                <c:pt idx="13">
                  <c:v>0.568446970394199</c:v>
                </c:pt>
                <c:pt idx="14">
                  <c:v>0.54671443611455117</c:v>
                </c:pt>
                <c:pt idx="15">
                  <c:v>0.5265775567298725</c:v>
                </c:pt>
                <c:pt idx="16">
                  <c:v>0.50964970513549479</c:v>
                </c:pt>
                <c:pt idx="17">
                  <c:v>0.50147736371070462</c:v>
                </c:pt>
                <c:pt idx="18">
                  <c:v>0.50906896941815305</c:v>
                </c:pt>
                <c:pt idx="19">
                  <c:v>0.49703256576758709</c:v>
                </c:pt>
                <c:pt idx="20">
                  <c:v>0.47370097128602517</c:v>
                </c:pt>
                <c:pt idx="21">
                  <c:v>0.48231295858807349</c:v>
                </c:pt>
                <c:pt idx="22">
                  <c:v>0.49262347658755612</c:v>
                </c:pt>
                <c:pt idx="23">
                  <c:v>0.48873687934897986</c:v>
                </c:pt>
                <c:pt idx="24">
                  <c:v>0.48439604417593413</c:v>
                </c:pt>
              </c:numCache>
            </c:numRef>
          </c:val>
          <c:smooth val="0"/>
          <c:extLst xmlns:c16r2="http://schemas.microsoft.com/office/drawing/2015/06/chart">
            <c:ext xmlns:c16="http://schemas.microsoft.com/office/drawing/2014/chart" uri="{C3380CC4-5D6E-409C-BE32-E72D297353CC}">
              <c16:uniqueId val="{00000002-5E72-42F3-9F81-AF1008113F79}"/>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Affordability'!$FM$8:$FM$32</c:f>
              <c:numCache>
                <c:formatCode>#,##0.00</c:formatCode>
                <c:ptCount val="25"/>
                <c:pt idx="0">
                  <c:v>0.38212290502793295</c:v>
                </c:pt>
                <c:pt idx="1">
                  <c:v>0.36885245901639346</c:v>
                </c:pt>
                <c:pt idx="2">
                  <c:v>0.38109950022716949</c:v>
                </c:pt>
                <c:pt idx="3">
                  <c:v>0.38148114981642339</c:v>
                </c:pt>
                <c:pt idx="4">
                  <c:v>0.39172073463396623</c:v>
                </c:pt>
                <c:pt idx="5">
                  <c:v>0.41575700047460845</c:v>
                </c:pt>
                <c:pt idx="6">
                  <c:v>0.48130117282584645</c:v>
                </c:pt>
                <c:pt idx="7">
                  <c:v>0.46393153254258784</c:v>
                </c:pt>
                <c:pt idx="8">
                  <c:v>0.48734720670483667</c:v>
                </c:pt>
                <c:pt idx="9">
                  <c:v>0.50364257281832192</c:v>
                </c:pt>
                <c:pt idx="10">
                  <c:v>0.57648659421602766</c:v>
                </c:pt>
                <c:pt idx="11">
                  <c:v>0.58919225015793619</c:v>
                </c:pt>
                <c:pt idx="12">
                  <c:v>0.58696991996556436</c:v>
                </c:pt>
                <c:pt idx="13">
                  <c:v>0.58403865872501126</c:v>
                </c:pt>
                <c:pt idx="14">
                  <c:v>0.56962679897849045</c:v>
                </c:pt>
                <c:pt idx="15">
                  <c:v>0.5408765930991607</c:v>
                </c:pt>
                <c:pt idx="16">
                  <c:v>0.52334356403516347</c:v>
                </c:pt>
                <c:pt idx="17">
                  <c:v>0.5128745765223115</c:v>
                </c:pt>
                <c:pt idx="18">
                  <c:v>0.53169425694784866</c:v>
                </c:pt>
                <c:pt idx="19">
                  <c:v>0.51025151698481008</c:v>
                </c:pt>
                <c:pt idx="20">
                  <c:v>0.49708746881800331</c:v>
                </c:pt>
                <c:pt idx="21">
                  <c:v>0.4998516116276398</c:v>
                </c:pt>
                <c:pt idx="22">
                  <c:v>0.51042334830019243</c:v>
                </c:pt>
                <c:pt idx="23">
                  <c:v>0.51279632032079259</c:v>
                </c:pt>
                <c:pt idx="24">
                  <c:v>0.50332858737060837</c:v>
                </c:pt>
              </c:numCache>
            </c:numRef>
          </c:val>
          <c:smooth val="0"/>
          <c:extLst xmlns:c16r2="http://schemas.microsoft.com/office/drawing/2015/06/chart">
            <c:ext xmlns:c16="http://schemas.microsoft.com/office/drawing/2014/chart" uri="{C3380CC4-5D6E-409C-BE32-E72D297353CC}">
              <c16:uniqueId val="{00000003-5E72-42F3-9F81-AF1008113F79}"/>
            </c:ext>
          </c:extLst>
        </c:ser>
        <c:dLbls>
          <c:showLegendKey val="0"/>
          <c:showVal val="0"/>
          <c:showCatName val="0"/>
          <c:showSerName val="0"/>
          <c:showPercent val="0"/>
          <c:showBubbleSize val="0"/>
        </c:dLbls>
        <c:smooth val="0"/>
        <c:axId val="332033952"/>
        <c:axId val="332032776"/>
      </c:lineChart>
      <c:catAx>
        <c:axId val="3320339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2776"/>
        <c:crosses val="autoZero"/>
        <c:auto val="1"/>
        <c:lblAlgn val="ctr"/>
        <c:lblOffset val="100"/>
        <c:noMultiLvlLbl val="0"/>
      </c:catAx>
      <c:valAx>
        <c:axId val="33203277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3952"/>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Hamilton</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CAF7-46F1-B175-56B9FCF28D8A}"/>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Affordability'!$GK$8:$GK$32</c:f>
              <c:numCache>
                <c:formatCode>#,##0.00</c:formatCode>
                <c:ptCount val="25"/>
                <c:pt idx="0">
                  <c:v>0.46578140960163433</c:v>
                </c:pt>
                <c:pt idx="1">
                  <c:v>0.48692683107869877</c:v>
                </c:pt>
                <c:pt idx="2">
                  <c:v>0.42882668254913642</c:v>
                </c:pt>
                <c:pt idx="3">
                  <c:v>0.47848012196552131</c:v>
                </c:pt>
                <c:pt idx="4">
                  <c:v>0.49102132435465767</c:v>
                </c:pt>
                <c:pt idx="5">
                  <c:v>0.51685946345065226</c:v>
                </c:pt>
                <c:pt idx="6">
                  <c:v>0.5815831987075929</c:v>
                </c:pt>
                <c:pt idx="7">
                  <c:v>0.58832913063394665</c:v>
                </c:pt>
                <c:pt idx="8">
                  <c:v>0.61563718448594296</c:v>
                </c:pt>
                <c:pt idx="9">
                  <c:v>0.63322681832839844</c:v>
                </c:pt>
                <c:pt idx="10">
                  <c:v>0.6681122897497509</c:v>
                </c:pt>
                <c:pt idx="11">
                  <c:v>0.65893516078017922</c:v>
                </c:pt>
                <c:pt idx="12">
                  <c:v>0.70245273078499093</c:v>
                </c:pt>
                <c:pt idx="13">
                  <c:v>0.70199043538031791</c:v>
                </c:pt>
                <c:pt idx="14">
                  <c:v>0.73997590776114264</c:v>
                </c:pt>
                <c:pt idx="15">
                  <c:v>0.70215498786927355</c:v>
                </c:pt>
                <c:pt idx="16">
                  <c:v>0.7228403373254908</c:v>
                </c:pt>
                <c:pt idx="17">
                  <c:v>0.73297702505726381</c:v>
                </c:pt>
                <c:pt idx="18">
                  <c:v>0.71817583338320667</c:v>
                </c:pt>
                <c:pt idx="19">
                  <c:v>0.71987906031786653</c:v>
                </c:pt>
                <c:pt idx="20">
                  <c:v>0.68754249394580647</c:v>
                </c:pt>
                <c:pt idx="21">
                  <c:v>0.66637872524217934</c:v>
                </c:pt>
                <c:pt idx="22">
                  <c:v>0.7139315815567675</c:v>
                </c:pt>
                <c:pt idx="23">
                  <c:v>0.72957198443579763</c:v>
                </c:pt>
                <c:pt idx="24">
                  <c:v>0.67991066180792292</c:v>
                </c:pt>
              </c:numCache>
            </c:numRef>
          </c:val>
          <c:smooth val="0"/>
          <c:extLst xmlns:c16r2="http://schemas.microsoft.com/office/drawing/2015/06/chart">
            <c:ext xmlns:c16="http://schemas.microsoft.com/office/drawing/2014/chart" uri="{C3380CC4-5D6E-409C-BE32-E72D297353CC}">
              <c16:uniqueId val="{00000001-CAF7-46F1-B175-56B9FCF28D8A}"/>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Affordability'!$GL$8:$GL$32</c:f>
              <c:numCache>
                <c:formatCode>#,##0.00</c:formatCode>
                <c:ptCount val="25"/>
                <c:pt idx="0">
                  <c:v>0.5311542390194075</c:v>
                </c:pt>
                <c:pt idx="1">
                  <c:v>0.51958655755348959</c:v>
                </c:pt>
                <c:pt idx="2">
                  <c:v>0.50172721858248959</c:v>
                </c:pt>
                <c:pt idx="3">
                  <c:v>0.51647707282748911</c:v>
                </c:pt>
                <c:pt idx="4">
                  <c:v>0.52328843995510665</c:v>
                </c:pt>
                <c:pt idx="5">
                  <c:v>0.57149889244400687</c:v>
                </c:pt>
                <c:pt idx="6">
                  <c:v>0.6644147451901895</c:v>
                </c:pt>
                <c:pt idx="7">
                  <c:v>0.67613944863901321</c:v>
                </c:pt>
                <c:pt idx="8">
                  <c:v>0.65961126909208179</c:v>
                </c:pt>
                <c:pt idx="9">
                  <c:v>0.70358535369822051</c:v>
                </c:pt>
                <c:pt idx="10">
                  <c:v>0.74723085037801096</c:v>
                </c:pt>
                <c:pt idx="11">
                  <c:v>0.73976454050254792</c:v>
                </c:pt>
                <c:pt idx="12">
                  <c:v>0.79025932213311478</c:v>
                </c:pt>
                <c:pt idx="13">
                  <c:v>0.82483876157187364</c:v>
                </c:pt>
                <c:pt idx="14">
                  <c:v>0.82601961796592671</c:v>
                </c:pt>
                <c:pt idx="15">
                  <c:v>0.77065791351505641</c:v>
                </c:pt>
                <c:pt idx="16">
                  <c:v>0.76536035716816664</c:v>
                </c:pt>
                <c:pt idx="17">
                  <c:v>0.79128201568681888</c:v>
                </c:pt>
                <c:pt idx="18">
                  <c:v>0.78346454550895273</c:v>
                </c:pt>
                <c:pt idx="19">
                  <c:v>0.79986562257540728</c:v>
                </c:pt>
                <c:pt idx="20">
                  <c:v>0.7562967433403871</c:v>
                </c:pt>
                <c:pt idx="21">
                  <c:v>0.74042080582464365</c:v>
                </c:pt>
                <c:pt idx="22">
                  <c:v>0.78829945463559747</c:v>
                </c:pt>
                <c:pt idx="23">
                  <c:v>0.80252918287937747</c:v>
                </c:pt>
                <c:pt idx="24">
                  <c:v>0.78570588926766194</c:v>
                </c:pt>
              </c:numCache>
            </c:numRef>
          </c:val>
          <c:smooth val="0"/>
          <c:extLst xmlns:c16r2="http://schemas.microsoft.com/office/drawing/2015/06/chart">
            <c:ext xmlns:c16="http://schemas.microsoft.com/office/drawing/2014/chart" uri="{C3380CC4-5D6E-409C-BE32-E72D297353CC}">
              <c16:uniqueId val="{00000002-CAF7-46F1-B175-56B9FCF28D8A}"/>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Affordability'!$GI$8:$GI$32</c:f>
              <c:numCache>
                <c:formatCode>#,##0.00</c:formatCode>
                <c:ptCount val="25"/>
                <c:pt idx="0">
                  <c:v>0.56874361593462719</c:v>
                </c:pt>
                <c:pt idx="1">
                  <c:v>0.56263801517935008</c:v>
                </c:pt>
                <c:pt idx="2">
                  <c:v>0.51459201905896368</c:v>
                </c:pt>
                <c:pt idx="3">
                  <c:v>0.54180837340213439</c:v>
                </c:pt>
                <c:pt idx="4">
                  <c:v>0.54152637485970812</c:v>
                </c:pt>
                <c:pt idx="5">
                  <c:v>0.59069652965788821</c:v>
                </c:pt>
                <c:pt idx="6">
                  <c:v>0.69789983844911152</c:v>
                </c:pt>
                <c:pt idx="7">
                  <c:v>0.7165321949213439</c:v>
                </c:pt>
                <c:pt idx="8">
                  <c:v>0.70358535369822051</c:v>
                </c:pt>
                <c:pt idx="9">
                  <c:v>0.73876462138313159</c:v>
                </c:pt>
                <c:pt idx="10">
                  <c:v>0.77184551368458065</c:v>
                </c:pt>
                <c:pt idx="11">
                  <c:v>0.79072219293621515</c:v>
                </c:pt>
                <c:pt idx="12">
                  <c:v>0.82362582684540186</c:v>
                </c:pt>
                <c:pt idx="13">
                  <c:v>0.86169325942934027</c:v>
                </c:pt>
                <c:pt idx="14">
                  <c:v>0.8604371020478403</c:v>
                </c:pt>
                <c:pt idx="15">
                  <c:v>0.84772370486656201</c:v>
                </c:pt>
                <c:pt idx="16">
                  <c:v>0.80788037701084259</c:v>
                </c:pt>
                <c:pt idx="17">
                  <c:v>0.83292843756507251</c:v>
                </c:pt>
                <c:pt idx="18">
                  <c:v>0.84875325763469878</c:v>
                </c:pt>
                <c:pt idx="19">
                  <c:v>0.81426320378176464</c:v>
                </c:pt>
                <c:pt idx="20">
                  <c:v>0.76393610438422932</c:v>
                </c:pt>
                <c:pt idx="21">
                  <c:v>0.78484605417412234</c:v>
                </c:pt>
                <c:pt idx="22">
                  <c:v>0.82845810609816561</c:v>
                </c:pt>
                <c:pt idx="23">
                  <c:v>0.83900778210116733</c:v>
                </c:pt>
                <c:pt idx="24">
                  <c:v>0.81673915598918534</c:v>
                </c:pt>
              </c:numCache>
            </c:numRef>
          </c:val>
          <c:smooth val="0"/>
          <c:extLst xmlns:c16r2="http://schemas.microsoft.com/office/drawing/2015/06/chart">
            <c:ext xmlns:c16="http://schemas.microsoft.com/office/drawing/2014/chart" uri="{C3380CC4-5D6E-409C-BE32-E72D297353CC}">
              <c16:uniqueId val="{00000003-CAF7-46F1-B175-56B9FCF28D8A}"/>
            </c:ext>
          </c:extLst>
        </c:ser>
        <c:dLbls>
          <c:showLegendKey val="0"/>
          <c:showVal val="0"/>
          <c:showCatName val="0"/>
          <c:showSerName val="0"/>
          <c:showPercent val="0"/>
          <c:showBubbleSize val="0"/>
        </c:dLbls>
        <c:smooth val="0"/>
        <c:axId val="332030032"/>
        <c:axId val="332032384"/>
      </c:lineChart>
      <c:catAx>
        <c:axId val="33203003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2384"/>
        <c:crosses val="autoZero"/>
        <c:auto val="1"/>
        <c:lblAlgn val="ctr"/>
        <c:lblOffset val="100"/>
        <c:noMultiLvlLbl val="0"/>
      </c:catAx>
      <c:valAx>
        <c:axId val="332032384"/>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0032"/>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2:</a:t>
            </a:r>
            <a:r>
              <a:rPr lang="en-US" sz="1400" b="1" baseline="0"/>
              <a:t> </a:t>
            </a:r>
            <a:r>
              <a:rPr lang="en-US" sz="1400" b="1"/>
              <a:t>Vancouver</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5507016325317511"/>
          <c:y val="0.16767676767676767"/>
        </c:manualLayout>
      </c:layout>
      <c:overlay val="1"/>
      <c:spPr>
        <a:solidFill>
          <a:schemeClr val="bg1"/>
        </a:solidFill>
        <a:ln>
          <a:solidFill>
            <a:schemeClr val="accent3"/>
          </a:solid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99D5-48ED-A097-D29BB8DC3541}"/>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Affordability'!$H$8:$H$32</c:f>
              <c:numCache>
                <c:formatCode>#,##0.00</c:formatCode>
                <c:ptCount val="25"/>
                <c:pt idx="0">
                  <c:v>0.49819700132852535</c:v>
                </c:pt>
                <c:pt idx="1">
                  <c:v>0.48084628946946628</c:v>
                </c:pt>
                <c:pt idx="2">
                  <c:v>0.47724665391969406</c:v>
                </c:pt>
                <c:pt idx="3">
                  <c:v>0.47208763145392502</c:v>
                </c:pt>
                <c:pt idx="4">
                  <c:v>0.47433850640466785</c:v>
                </c:pt>
                <c:pt idx="5">
                  <c:v>0.4905467552376086</c:v>
                </c:pt>
                <c:pt idx="6">
                  <c:v>0.49927007299270071</c:v>
                </c:pt>
                <c:pt idx="7">
                  <c:v>0.50549450549450547</c:v>
                </c:pt>
                <c:pt idx="8">
                  <c:v>0.50549450549450547</c:v>
                </c:pt>
                <c:pt idx="9">
                  <c:v>0.50510411367038666</c:v>
                </c:pt>
                <c:pt idx="10">
                  <c:v>0.50783343931281899</c:v>
                </c:pt>
                <c:pt idx="11">
                  <c:v>0.51345473154505528</c:v>
                </c:pt>
                <c:pt idx="12">
                  <c:v>0.54718723871809349</c:v>
                </c:pt>
                <c:pt idx="13">
                  <c:v>0.55728396470242358</c:v>
                </c:pt>
                <c:pt idx="14">
                  <c:v>0.56610100112784745</c:v>
                </c:pt>
                <c:pt idx="15">
                  <c:v>0.55922156358349184</c:v>
                </c:pt>
                <c:pt idx="16">
                  <c:v>0.54660768305328622</c:v>
                </c:pt>
                <c:pt idx="17">
                  <c:v>0.51017075932879274</c:v>
                </c:pt>
                <c:pt idx="18">
                  <c:v>0.51403053484163219</c:v>
                </c:pt>
                <c:pt idx="19">
                  <c:v>0.53256139545287251</c:v>
                </c:pt>
                <c:pt idx="20">
                  <c:v>0.53056223009019088</c:v>
                </c:pt>
                <c:pt idx="21">
                  <c:v>0.53785499291479488</c:v>
                </c:pt>
                <c:pt idx="22">
                  <c:v>0.54339622641509433</c:v>
                </c:pt>
                <c:pt idx="23">
                  <c:v>0.55398465000865604</c:v>
                </c:pt>
                <c:pt idx="24">
                  <c:v>0.5695433234936621</c:v>
                </c:pt>
              </c:numCache>
            </c:numRef>
          </c:val>
          <c:smooth val="0"/>
          <c:extLst xmlns:c16r2="http://schemas.microsoft.com/office/drawing/2015/06/chart">
            <c:ext xmlns:c16="http://schemas.microsoft.com/office/drawing/2014/chart" uri="{C3380CC4-5D6E-409C-BE32-E72D297353CC}">
              <c16:uniqueId val="{00000001-99D5-48ED-A097-D29BB8DC3541}"/>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Affordability'!$I$8:$I$32</c:f>
              <c:numCache>
                <c:formatCode>#,##0.00</c:formatCode>
                <c:ptCount val="25"/>
                <c:pt idx="0">
                  <c:v>0.53886614429411928</c:v>
                </c:pt>
                <c:pt idx="1">
                  <c:v>0.52893091841641293</c:v>
                </c:pt>
                <c:pt idx="2">
                  <c:v>0.51854684512428295</c:v>
                </c:pt>
                <c:pt idx="3">
                  <c:v>0.5170483582590607</c:v>
                </c:pt>
                <c:pt idx="4">
                  <c:v>0.50947469206427287</c:v>
                </c:pt>
                <c:pt idx="5">
                  <c:v>0.52558580918315201</c:v>
                </c:pt>
                <c:pt idx="6">
                  <c:v>0.54306569343065692</c:v>
                </c:pt>
                <c:pt idx="7">
                  <c:v>0.5494505494505495</c:v>
                </c:pt>
                <c:pt idx="8">
                  <c:v>0.55384615384615388</c:v>
                </c:pt>
                <c:pt idx="9">
                  <c:v>0.56220283956356076</c:v>
                </c:pt>
                <c:pt idx="10">
                  <c:v>0.56425937701424322</c:v>
                </c:pt>
                <c:pt idx="11">
                  <c:v>0.57145294042389871</c:v>
                </c:pt>
                <c:pt idx="12">
                  <c:v>0.59533971572528577</c:v>
                </c:pt>
                <c:pt idx="13">
                  <c:v>0.61432877998692359</c:v>
                </c:pt>
                <c:pt idx="14">
                  <c:v>0.60964723198383564</c:v>
                </c:pt>
                <c:pt idx="15">
                  <c:v>0.61944542427709859</c:v>
                </c:pt>
                <c:pt idx="16">
                  <c:v>0.60287612101465393</c:v>
                </c:pt>
                <c:pt idx="17">
                  <c:v>0.56192721317374272</c:v>
                </c:pt>
                <c:pt idx="18">
                  <c:v>0.57114503871292466</c:v>
                </c:pt>
                <c:pt idx="19">
                  <c:v>0.58581753499815969</c:v>
                </c:pt>
                <c:pt idx="20">
                  <c:v>0.59574358728753274</c:v>
                </c:pt>
                <c:pt idx="21">
                  <c:v>0.59301960757272254</c:v>
                </c:pt>
                <c:pt idx="22">
                  <c:v>0.60377358490566035</c:v>
                </c:pt>
                <c:pt idx="23">
                  <c:v>0.62323273125973799</c:v>
                </c:pt>
                <c:pt idx="24">
                  <c:v>0.64247265150199684</c:v>
                </c:pt>
              </c:numCache>
            </c:numRef>
          </c:val>
          <c:smooth val="0"/>
          <c:extLst xmlns:c16r2="http://schemas.microsoft.com/office/drawing/2015/06/chart">
            <c:ext xmlns:c16="http://schemas.microsoft.com/office/drawing/2014/chart" uri="{C3380CC4-5D6E-409C-BE32-E72D297353CC}">
              <c16:uniqueId val="{00000002-99D5-48ED-A097-D29BB8DC3541}"/>
            </c:ext>
          </c:extLst>
        </c:ser>
        <c:ser>
          <c:idx val="1"/>
          <c:order val="3"/>
          <c:tx>
            <c:v>Median</c:v>
          </c:tx>
          <c:spPr>
            <a:ln w="28575">
              <a:solidFill>
                <a:srgbClr val="FF6600"/>
              </a:solidFill>
            </a:ln>
          </c:spPr>
          <c:marker>
            <c:symbol val="circle"/>
            <c:size val="7"/>
            <c:spPr>
              <a:solidFill>
                <a:srgbClr val="FF6600"/>
              </a:solidFill>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Affordability'!$F$8:$F$32</c:f>
              <c:numCache>
                <c:formatCode>#,##0.00</c:formatCode>
                <c:ptCount val="25"/>
                <c:pt idx="0">
                  <c:v>0.55920071577691621</c:v>
                </c:pt>
                <c:pt idx="1">
                  <c:v>0.5529732328898862</c:v>
                </c:pt>
                <c:pt idx="2">
                  <c:v>0.53690248565965581</c:v>
                </c:pt>
                <c:pt idx="3">
                  <c:v>0.53952872166162857</c:v>
                </c:pt>
                <c:pt idx="4">
                  <c:v>0.53582683130897668</c:v>
                </c:pt>
                <c:pt idx="5">
                  <c:v>0.54748521789911675</c:v>
                </c:pt>
                <c:pt idx="6">
                  <c:v>0.56934306569343063</c:v>
                </c:pt>
                <c:pt idx="7">
                  <c:v>0.5714285714285714</c:v>
                </c:pt>
                <c:pt idx="8">
                  <c:v>0.5714285714285714</c:v>
                </c:pt>
                <c:pt idx="9">
                  <c:v>0.58855609766810268</c:v>
                </c:pt>
                <c:pt idx="10">
                  <c:v>0.58596166074556033</c:v>
                </c:pt>
                <c:pt idx="11">
                  <c:v>0.59704038551750616</c:v>
                </c:pt>
                <c:pt idx="12">
                  <c:v>0.63035969900324373</c:v>
                </c:pt>
                <c:pt idx="13">
                  <c:v>0.64504521898626976</c:v>
                </c:pt>
                <c:pt idx="14">
                  <c:v>0.65319346283982394</c:v>
                </c:pt>
                <c:pt idx="15">
                  <c:v>0.65730042242736575</c:v>
                </c:pt>
                <c:pt idx="16">
                  <c:v>0.62699116585524017</c:v>
                </c:pt>
                <c:pt idx="17">
                  <c:v>0.59150232965657135</c:v>
                </c:pt>
                <c:pt idx="18">
                  <c:v>0.60684160363248241</c:v>
                </c:pt>
                <c:pt idx="19">
                  <c:v>0.62132162802835122</c:v>
                </c:pt>
                <c:pt idx="20">
                  <c:v>0.63078732771621115</c:v>
                </c:pt>
                <c:pt idx="21">
                  <c:v>0.62404970331780685</c:v>
                </c:pt>
                <c:pt idx="22">
                  <c:v>0.64150943396226412</c:v>
                </c:pt>
                <c:pt idx="23">
                  <c:v>0.65785677188527902</c:v>
                </c:pt>
                <c:pt idx="24">
                  <c:v>0.6910922035075534</c:v>
                </c:pt>
              </c:numCache>
            </c:numRef>
          </c:val>
          <c:smooth val="0"/>
          <c:extLst xmlns:c16r2="http://schemas.microsoft.com/office/drawing/2015/06/chart">
            <c:ext xmlns:c16="http://schemas.microsoft.com/office/drawing/2014/chart" uri="{C3380CC4-5D6E-409C-BE32-E72D297353CC}">
              <c16:uniqueId val="{00000003-99D5-48ED-A097-D29BB8DC3541}"/>
            </c:ext>
          </c:extLst>
        </c:ser>
        <c:dLbls>
          <c:showLegendKey val="0"/>
          <c:showVal val="0"/>
          <c:showCatName val="0"/>
          <c:showSerName val="0"/>
          <c:showPercent val="0"/>
          <c:showBubbleSize val="0"/>
        </c:dLbls>
        <c:smooth val="0"/>
        <c:axId val="11411632"/>
        <c:axId val="11412416"/>
      </c:lineChart>
      <c:catAx>
        <c:axId val="1141163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1412416"/>
        <c:crosses val="autoZero"/>
        <c:auto val="1"/>
        <c:lblAlgn val="ctr"/>
        <c:lblOffset val="100"/>
        <c:noMultiLvlLbl val="0"/>
      </c:catAx>
      <c:valAx>
        <c:axId val="1141241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11411632"/>
        <c:crosses val="autoZero"/>
        <c:crossBetween val="midCat"/>
      </c:valAx>
      <c:spPr>
        <a:noFill/>
        <a:ln>
          <a:noFill/>
        </a:ln>
        <a:effectLst/>
      </c:spPr>
    </c:plotArea>
    <c:legend>
      <c:legendPos val="b"/>
      <c:layout>
        <c:manualLayout>
          <c:xMode val="edge"/>
          <c:yMode val="edge"/>
          <c:x val="0.10036655178304865"/>
          <c:y val="0.35825085500676052"/>
          <c:w val="0.79894970259901421"/>
          <c:h val="3.6531138153185407E-2"/>
        </c:manualLayout>
      </c:layout>
      <c:overlay val="0"/>
      <c:spPr>
        <a:solidFill>
          <a:schemeClr val="bg1"/>
        </a:solidFill>
        <a:ln>
          <a:solidFill>
            <a:schemeClr val="accent3"/>
          </a:solid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Hamilton</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66E9-476C-94A7-1BADAFC410F0}"/>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Affordability'!$GO$8:$GO$32</c:f>
              <c:numCache>
                <c:formatCode>#,##0.00</c:formatCode>
                <c:ptCount val="25"/>
                <c:pt idx="0">
                  <c:v>0.30212302667392488</c:v>
                </c:pt>
                <c:pt idx="1">
                  <c:v>0.29444651509504288</c:v>
                </c:pt>
                <c:pt idx="2">
                  <c:v>0.29406425848611362</c:v>
                </c:pt>
                <c:pt idx="3">
                  <c:v>0.30376127937103548</c:v>
                </c:pt>
                <c:pt idx="4">
                  <c:v>0.3136446097678911</c:v>
                </c:pt>
                <c:pt idx="5">
                  <c:v>0.33661638199725719</c:v>
                </c:pt>
                <c:pt idx="6">
                  <c:v>0.38607780052646973</c:v>
                </c:pt>
                <c:pt idx="7">
                  <c:v>0.39425180863017212</c:v>
                </c:pt>
                <c:pt idx="8">
                  <c:v>0.4118796610318024</c:v>
                </c:pt>
                <c:pt idx="9">
                  <c:v>0.42930550343371393</c:v>
                </c:pt>
                <c:pt idx="10">
                  <c:v>0.43525159984764744</c:v>
                </c:pt>
                <c:pt idx="11">
                  <c:v>0.45559799768295878</c:v>
                </c:pt>
                <c:pt idx="12">
                  <c:v>0.47148115733484819</c:v>
                </c:pt>
                <c:pt idx="13">
                  <c:v>0.47422855229519434</c:v>
                </c:pt>
                <c:pt idx="14">
                  <c:v>0.47574206640461092</c:v>
                </c:pt>
                <c:pt idx="15">
                  <c:v>0.46501972181855927</c:v>
                </c:pt>
                <c:pt idx="16">
                  <c:v>0.43260558601962951</c:v>
                </c:pt>
                <c:pt idx="17">
                  <c:v>0.41388220780974561</c:v>
                </c:pt>
                <c:pt idx="18">
                  <c:v>0.4143119855566238</c:v>
                </c:pt>
                <c:pt idx="19">
                  <c:v>0.40410645845014237</c:v>
                </c:pt>
                <c:pt idx="20">
                  <c:v>0.38915460080638581</c:v>
                </c:pt>
                <c:pt idx="21">
                  <c:v>0.38988821274428331</c:v>
                </c:pt>
                <c:pt idx="22">
                  <c:v>0.40649532207764277</c:v>
                </c:pt>
                <c:pt idx="23">
                  <c:v>0.41370531452211734</c:v>
                </c:pt>
                <c:pt idx="24">
                  <c:v>0.4147058823529412</c:v>
                </c:pt>
              </c:numCache>
            </c:numRef>
          </c:val>
          <c:smooth val="0"/>
          <c:extLst xmlns:c16r2="http://schemas.microsoft.com/office/drawing/2015/06/chart">
            <c:ext xmlns:c16="http://schemas.microsoft.com/office/drawing/2014/chart" uri="{C3380CC4-5D6E-409C-BE32-E72D297353CC}">
              <c16:uniqueId val="{00000001-66E9-476C-94A7-1BADAFC410F0}"/>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Affordability'!$GP$8:$GP$32</c:f>
              <c:numCache>
                <c:formatCode>#,##0.00</c:formatCode>
                <c:ptCount val="25"/>
                <c:pt idx="0">
                  <c:v>0.32661948829613502</c:v>
                </c:pt>
                <c:pt idx="1">
                  <c:v>0.31680954155795749</c:v>
                </c:pt>
                <c:pt idx="2">
                  <c:v>0.32020330368487931</c:v>
                </c:pt>
                <c:pt idx="3">
                  <c:v>0.32877691414276783</c:v>
                </c:pt>
                <c:pt idx="4">
                  <c:v>0.33502946952479279</c:v>
                </c:pt>
                <c:pt idx="5">
                  <c:v>0.35905747413040767</c:v>
                </c:pt>
                <c:pt idx="6">
                  <c:v>0.42117578239251241</c:v>
                </c:pt>
                <c:pt idx="7">
                  <c:v>0.4214113776691395</c:v>
                </c:pt>
                <c:pt idx="8">
                  <c:v>0.4381698521614919</c:v>
                </c:pt>
                <c:pt idx="9">
                  <c:v>0.45997018225040781</c:v>
                </c:pt>
                <c:pt idx="10">
                  <c:v>0.4788639846019207</c:v>
                </c:pt>
                <c:pt idx="11">
                  <c:v>0.4989882831765739</c:v>
                </c:pt>
                <c:pt idx="12">
                  <c:v>0.50608527897410316</c:v>
                </c:pt>
                <c:pt idx="13">
                  <c:v>0.5173402388674847</c:v>
                </c:pt>
                <c:pt idx="14">
                  <c:v>0.50605483523747108</c:v>
                </c:pt>
                <c:pt idx="15">
                  <c:v>0.49740502387378038</c:v>
                </c:pt>
                <c:pt idx="16">
                  <c:v>0.46350598502103163</c:v>
                </c:pt>
                <c:pt idx="17">
                  <c:v>0.44089039421002885</c:v>
                </c:pt>
                <c:pt idx="18">
                  <c:v>0.4473994010698264</c:v>
                </c:pt>
                <c:pt idx="19">
                  <c:v>0.43173766928434015</c:v>
                </c:pt>
                <c:pt idx="20">
                  <c:v>0.42441357470495095</c:v>
                </c:pt>
                <c:pt idx="21">
                  <c:v>0.41819692786102997</c:v>
                </c:pt>
                <c:pt idx="22">
                  <c:v>0.43230454887622327</c:v>
                </c:pt>
                <c:pt idx="23">
                  <c:v>0.44552880025458791</c:v>
                </c:pt>
                <c:pt idx="24">
                  <c:v>0.45378151260504201</c:v>
                </c:pt>
              </c:numCache>
            </c:numRef>
          </c:val>
          <c:smooth val="0"/>
          <c:extLst xmlns:c16r2="http://schemas.microsoft.com/office/drawing/2015/06/chart">
            <c:ext xmlns:c16="http://schemas.microsoft.com/office/drawing/2014/chart" uri="{C3380CC4-5D6E-409C-BE32-E72D297353CC}">
              <c16:uniqueId val="{00000002-66E9-476C-94A7-1BADAFC410F0}"/>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Affordability'!$GM$8:$GM$32</c:f>
              <c:numCache>
                <c:formatCode>#,##0.00</c:formatCode>
                <c:ptCount val="25"/>
                <c:pt idx="0">
                  <c:v>0.3413173652694611</c:v>
                </c:pt>
                <c:pt idx="1">
                  <c:v>0.33544539694371972</c:v>
                </c:pt>
                <c:pt idx="2">
                  <c:v>0.3267380649845707</c:v>
                </c:pt>
                <c:pt idx="3">
                  <c:v>0.3409273653176092</c:v>
                </c:pt>
                <c:pt idx="4">
                  <c:v>0.34928604269606056</c:v>
                </c:pt>
                <c:pt idx="5">
                  <c:v>0.36653783817479119</c:v>
                </c:pt>
                <c:pt idx="6">
                  <c:v>0.43696987423223166</c:v>
                </c:pt>
                <c:pt idx="7">
                  <c:v>0.43805756514463567</c:v>
                </c:pt>
                <c:pt idx="8">
                  <c:v>0.45569664624795159</c:v>
                </c:pt>
                <c:pt idx="9">
                  <c:v>0.47749285585994716</c:v>
                </c:pt>
                <c:pt idx="10">
                  <c:v>0.48845870924786083</c:v>
                </c:pt>
                <c:pt idx="11">
                  <c:v>0.51634439737401994</c:v>
                </c:pt>
                <c:pt idx="12">
                  <c:v>0.51906182458882377</c:v>
                </c:pt>
                <c:pt idx="13">
                  <c:v>0.52596257618194275</c:v>
                </c:pt>
                <c:pt idx="14">
                  <c:v>0.52626334779271122</c:v>
                </c:pt>
                <c:pt idx="15">
                  <c:v>0.514012871081586</c:v>
                </c:pt>
                <c:pt idx="16">
                  <c:v>0.48590877429704815</c:v>
                </c:pt>
                <c:pt idx="17">
                  <c:v>0.45986911978860623</c:v>
                </c:pt>
                <c:pt idx="18">
                  <c:v>0.46753956703438448</c:v>
                </c:pt>
                <c:pt idx="19">
                  <c:v>0.44900717605571372</c:v>
                </c:pt>
                <c:pt idx="20">
                  <c:v>0.43551362204338817</c:v>
                </c:pt>
                <c:pt idx="21">
                  <c:v>0.43106452564136932</c:v>
                </c:pt>
                <c:pt idx="22">
                  <c:v>0.44649962361544254</c:v>
                </c:pt>
                <c:pt idx="23">
                  <c:v>0.46462289169407023</c:v>
                </c:pt>
                <c:pt idx="24">
                  <c:v>0.47647058823529409</c:v>
                </c:pt>
              </c:numCache>
            </c:numRef>
          </c:val>
          <c:smooth val="0"/>
          <c:extLst xmlns:c16r2="http://schemas.microsoft.com/office/drawing/2015/06/chart">
            <c:ext xmlns:c16="http://schemas.microsoft.com/office/drawing/2014/chart" uri="{C3380CC4-5D6E-409C-BE32-E72D297353CC}">
              <c16:uniqueId val="{00000003-66E9-476C-94A7-1BADAFC410F0}"/>
            </c:ext>
          </c:extLst>
        </c:ser>
        <c:dLbls>
          <c:showLegendKey val="0"/>
          <c:showVal val="0"/>
          <c:showCatName val="0"/>
          <c:showSerName val="0"/>
          <c:showPercent val="0"/>
          <c:showBubbleSize val="0"/>
        </c:dLbls>
        <c:smooth val="0"/>
        <c:axId val="332034736"/>
        <c:axId val="332034344"/>
      </c:lineChart>
      <c:catAx>
        <c:axId val="3320347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4344"/>
        <c:crosses val="autoZero"/>
        <c:auto val="1"/>
        <c:lblAlgn val="ctr"/>
        <c:lblOffset val="100"/>
        <c:noMultiLvlLbl val="0"/>
      </c:catAx>
      <c:valAx>
        <c:axId val="332034344"/>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4736"/>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5: Hamilton</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479902027995995"/>
          <c:y val="0.18181818181818182"/>
        </c:manualLayout>
      </c:layout>
      <c:overlay val="1"/>
      <c:spPr>
        <a:solidFill>
          <a:schemeClr val="bg1"/>
        </a:solidFill>
        <a:ln>
          <a:solidFill>
            <a:schemeClr val="accent3"/>
          </a:solid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C853-45CB-A9A1-78BF31785B97}"/>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Affordability'!$GS$8:$GS$32</c:f>
              <c:numCache>
                <c:formatCode>#,##0.00</c:formatCode>
                <c:ptCount val="25"/>
                <c:pt idx="0">
                  <c:v>0.27425088877602843</c:v>
                </c:pt>
                <c:pt idx="1">
                  <c:v>0.26266766020864379</c:v>
                </c:pt>
                <c:pt idx="2">
                  <c:v>0.2709677419354839</c:v>
                </c:pt>
                <c:pt idx="3">
                  <c:v>0.27939464493597205</c:v>
                </c:pt>
                <c:pt idx="4">
                  <c:v>0.28636136462896844</c:v>
                </c:pt>
                <c:pt idx="5">
                  <c:v>0.30185097294731844</c:v>
                </c:pt>
                <c:pt idx="6">
                  <c:v>0.36512502766098692</c:v>
                </c:pt>
                <c:pt idx="7">
                  <c:v>0.3645176327120333</c:v>
                </c:pt>
                <c:pt idx="8">
                  <c:v>0.37860578915436971</c:v>
                </c:pt>
                <c:pt idx="9">
                  <c:v>0.39761255748814889</c:v>
                </c:pt>
                <c:pt idx="10">
                  <c:v>0.40848192961592816</c:v>
                </c:pt>
                <c:pt idx="11">
                  <c:v>0.41898115566786576</c:v>
                </c:pt>
                <c:pt idx="12">
                  <c:v>0.43044460797474721</c:v>
                </c:pt>
                <c:pt idx="13">
                  <c:v>0.44111484902589843</c:v>
                </c:pt>
                <c:pt idx="14">
                  <c:v>0.43915362155883625</c:v>
                </c:pt>
                <c:pt idx="15">
                  <c:v>0.42648430214485544</c:v>
                </c:pt>
                <c:pt idx="16">
                  <c:v>0.41617423351601734</c:v>
                </c:pt>
                <c:pt idx="17">
                  <c:v>0.39890244840624228</c:v>
                </c:pt>
                <c:pt idx="18">
                  <c:v>0.39594253176967453</c:v>
                </c:pt>
                <c:pt idx="19">
                  <c:v>0.37013063408224567</c:v>
                </c:pt>
                <c:pt idx="20">
                  <c:v>0.35577331351839075</c:v>
                </c:pt>
                <c:pt idx="21">
                  <c:v>0.35564490885787237</c:v>
                </c:pt>
                <c:pt idx="22">
                  <c:v>0.34878127004490056</c:v>
                </c:pt>
                <c:pt idx="23">
                  <c:v>0.36843967448991627</c:v>
                </c:pt>
                <c:pt idx="24">
                  <c:v>0.36941547696925386</c:v>
                </c:pt>
              </c:numCache>
            </c:numRef>
          </c:val>
          <c:smooth val="0"/>
          <c:extLst xmlns:c16r2="http://schemas.microsoft.com/office/drawing/2015/06/chart">
            <c:ext xmlns:c16="http://schemas.microsoft.com/office/drawing/2014/chart" uri="{C3380CC4-5D6E-409C-BE32-E72D297353CC}">
              <c16:uniqueId val="{00000001-C853-45CB-A9A1-78BF31785B97}"/>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Affordability'!$GT$8:$GT$32</c:f>
              <c:numCache>
                <c:formatCode>#,##0.00</c:formatCode>
                <c:ptCount val="25"/>
                <c:pt idx="0">
                  <c:v>0.29253428136109699</c:v>
                </c:pt>
                <c:pt idx="1">
                  <c:v>0.27943368107302535</c:v>
                </c:pt>
                <c:pt idx="2">
                  <c:v>0.2922308041799182</c:v>
                </c:pt>
                <c:pt idx="3">
                  <c:v>0.2982000537297394</c:v>
                </c:pt>
                <c:pt idx="4">
                  <c:v>0.30689293416840391</c:v>
                </c:pt>
                <c:pt idx="5">
                  <c:v>0.33032747982914096</c:v>
                </c:pt>
                <c:pt idx="6">
                  <c:v>0.39035184775392784</c:v>
                </c:pt>
                <c:pt idx="7">
                  <c:v>0.39765559932221817</c:v>
                </c:pt>
                <c:pt idx="8">
                  <c:v>0.41109560293469216</c:v>
                </c:pt>
                <c:pt idx="9">
                  <c:v>0.43074693727882796</c:v>
                </c:pt>
                <c:pt idx="10">
                  <c:v>0.44471822982379278</c:v>
                </c:pt>
                <c:pt idx="11">
                  <c:v>0.45760598095599714</c:v>
                </c:pt>
                <c:pt idx="12">
                  <c:v>0.46957593597245151</c:v>
                </c:pt>
                <c:pt idx="13">
                  <c:v>0.47099891832662205</c:v>
                </c:pt>
                <c:pt idx="14">
                  <c:v>0.4767044384747367</c:v>
                </c:pt>
                <c:pt idx="15">
                  <c:v>0.45694746658377372</c:v>
                </c:pt>
                <c:pt idx="16">
                  <c:v>0.44594349199355793</c:v>
                </c:pt>
                <c:pt idx="17">
                  <c:v>0.42853520171642029</c:v>
                </c:pt>
                <c:pt idx="18">
                  <c:v>0.43497115275839965</c:v>
                </c:pt>
                <c:pt idx="19">
                  <c:v>0.40185611700358104</c:v>
                </c:pt>
                <c:pt idx="20">
                  <c:v>0.38612600180457513</c:v>
                </c:pt>
                <c:pt idx="21">
                  <c:v>0.38244007322387646</c:v>
                </c:pt>
                <c:pt idx="22">
                  <c:v>0.38197562540089802</c:v>
                </c:pt>
                <c:pt idx="23">
                  <c:v>0.40051892911899989</c:v>
                </c:pt>
                <c:pt idx="24">
                  <c:v>0.40404817793512143</c:v>
                </c:pt>
              </c:numCache>
            </c:numRef>
          </c:val>
          <c:smooth val="0"/>
          <c:extLst xmlns:c16r2="http://schemas.microsoft.com/office/drawing/2015/06/chart">
            <c:ext xmlns:c16="http://schemas.microsoft.com/office/drawing/2014/chart" uri="{C3380CC4-5D6E-409C-BE32-E72D297353CC}">
              <c16:uniqueId val="{00000002-C853-45CB-A9A1-78BF31785B97}"/>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Affordability'!$GQ$8:$GQ$32</c:f>
              <c:numCache>
                <c:formatCode>#,##0.00</c:formatCode>
                <c:ptCount val="25"/>
                <c:pt idx="0">
                  <c:v>0.3047232097511427</c:v>
                </c:pt>
                <c:pt idx="1">
                  <c:v>0.29619970193740686</c:v>
                </c:pt>
                <c:pt idx="2">
                  <c:v>0.29986369831894594</c:v>
                </c:pt>
                <c:pt idx="3">
                  <c:v>0.31163248858243037</c:v>
                </c:pt>
                <c:pt idx="4">
                  <c:v>0.31715871893812164</c:v>
                </c:pt>
                <c:pt idx="5">
                  <c:v>0.34171808258186998</c:v>
                </c:pt>
                <c:pt idx="6">
                  <c:v>0.39831821199380396</c:v>
                </c:pt>
                <c:pt idx="7">
                  <c:v>0.4075969893052736</c:v>
                </c:pt>
                <c:pt idx="8">
                  <c:v>0.41905229202375072</c:v>
                </c:pt>
                <c:pt idx="9">
                  <c:v>0.43936187602440452</c:v>
                </c:pt>
                <c:pt idx="10">
                  <c:v>0.45394201533124923</c:v>
                </c:pt>
                <c:pt idx="11">
                  <c:v>0.46873516790342484</c:v>
                </c:pt>
                <c:pt idx="12">
                  <c:v>0.48392408957160976</c:v>
                </c:pt>
                <c:pt idx="13">
                  <c:v>0.48724026033788487</c:v>
                </c:pt>
                <c:pt idx="14">
                  <c:v>0.48370543823871814</c:v>
                </c:pt>
                <c:pt idx="15">
                  <c:v>0.47186820018650916</c:v>
                </c:pt>
                <c:pt idx="16">
                  <c:v>0.45546965470637091</c:v>
                </c:pt>
                <c:pt idx="17">
                  <c:v>0.4473406028555717</c:v>
                </c:pt>
                <c:pt idx="18">
                  <c:v>0.45250575059391379</c:v>
                </c:pt>
                <c:pt idx="19">
                  <c:v>0.42247768090244903</c:v>
                </c:pt>
                <c:pt idx="20">
                  <c:v>0.40553181890557827</c:v>
                </c:pt>
                <c:pt idx="21">
                  <c:v>0.40192746549006125</c:v>
                </c:pt>
                <c:pt idx="22">
                  <c:v>0.40218088518280948</c:v>
                </c:pt>
                <c:pt idx="23">
                  <c:v>0.41986083264535912</c:v>
                </c:pt>
                <c:pt idx="24">
                  <c:v>0.41790125832146841</c:v>
                </c:pt>
              </c:numCache>
            </c:numRef>
          </c:val>
          <c:smooth val="0"/>
          <c:extLst xmlns:c16r2="http://schemas.microsoft.com/office/drawing/2015/06/chart">
            <c:ext xmlns:c16="http://schemas.microsoft.com/office/drawing/2014/chart" uri="{C3380CC4-5D6E-409C-BE32-E72D297353CC}">
              <c16:uniqueId val="{00000003-C853-45CB-A9A1-78BF31785B97}"/>
            </c:ext>
          </c:extLst>
        </c:ser>
        <c:dLbls>
          <c:showLegendKey val="0"/>
          <c:showVal val="0"/>
          <c:showCatName val="0"/>
          <c:showSerName val="0"/>
          <c:showPercent val="0"/>
          <c:showBubbleSize val="0"/>
        </c:dLbls>
        <c:smooth val="0"/>
        <c:axId val="332030816"/>
        <c:axId val="332028464"/>
      </c:lineChart>
      <c:catAx>
        <c:axId val="33203081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2028464"/>
        <c:crosses val="autoZero"/>
        <c:auto val="1"/>
        <c:lblAlgn val="ctr"/>
        <c:lblOffset val="100"/>
        <c:noMultiLvlLbl val="0"/>
      </c:catAx>
      <c:valAx>
        <c:axId val="332028464"/>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2030816"/>
        <c:crosses val="autoZero"/>
        <c:crossBetween val="midCat"/>
      </c:valAx>
      <c:spPr>
        <a:noFill/>
        <a:ln>
          <a:noFill/>
        </a:ln>
        <a:effectLst/>
      </c:spPr>
    </c:plotArea>
    <c:legend>
      <c:legendPos val="b"/>
      <c:layout>
        <c:manualLayout>
          <c:xMode val="edge"/>
          <c:yMode val="edge"/>
          <c:x val="9.8899559174496693E-2"/>
          <c:y val="0.32996802672393222"/>
          <c:w val="0.8004166952075662"/>
          <c:h val="3.6531138153185407E-2"/>
        </c:manualLayout>
      </c:layout>
      <c:overlay val="0"/>
      <c:spPr>
        <a:solidFill>
          <a:schemeClr val="bg1"/>
        </a:solidFill>
        <a:ln>
          <a:solidFill>
            <a:schemeClr val="accent3"/>
          </a:solid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Montreal</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DCA0-4F2C-8EE5-490DA043CC46}"/>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Affordability'!$HO$8:$HO$32</c:f>
              <c:numCache>
                <c:formatCode>#,##0.00</c:formatCode>
                <c:ptCount val="25"/>
                <c:pt idx="0">
                  <c:v>0.6249418766855761</c:v>
                </c:pt>
                <c:pt idx="1">
                  <c:v>0.5685785536159601</c:v>
                </c:pt>
                <c:pt idx="2">
                  <c:v>0.57032007759456838</c:v>
                </c:pt>
                <c:pt idx="3">
                  <c:v>0.56048131728942363</c:v>
                </c:pt>
                <c:pt idx="4">
                  <c:v>0.57105984836263912</c:v>
                </c:pt>
                <c:pt idx="5">
                  <c:v>0.56138086788191643</c:v>
                </c:pt>
                <c:pt idx="6">
                  <c:v>0.58073882884336181</c:v>
                </c:pt>
                <c:pt idx="7">
                  <c:v>0.58929448354886238</c:v>
                </c:pt>
                <c:pt idx="8">
                  <c:v>0.59220266491199214</c:v>
                </c:pt>
                <c:pt idx="9">
                  <c:v>0.57849911618190586</c:v>
                </c:pt>
                <c:pt idx="10">
                  <c:v>0.57306590257879653</c:v>
                </c:pt>
                <c:pt idx="11">
                  <c:v>0.60794632613358612</c:v>
                </c:pt>
                <c:pt idx="12">
                  <c:v>0.58611361587015331</c:v>
                </c:pt>
                <c:pt idx="13">
                  <c:v>0.60368782237373597</c:v>
                </c:pt>
                <c:pt idx="14">
                  <c:v>0.62708665989258239</c:v>
                </c:pt>
                <c:pt idx="15">
                  <c:v>0.64776162372247015</c:v>
                </c:pt>
                <c:pt idx="16">
                  <c:v>0.65722650415247652</c:v>
                </c:pt>
                <c:pt idx="17">
                  <c:v>0.66765641330467385</c:v>
                </c:pt>
                <c:pt idx="18">
                  <c:v>0.67194328798649394</c:v>
                </c:pt>
                <c:pt idx="19">
                  <c:v>0.67286652078774623</c:v>
                </c:pt>
                <c:pt idx="20">
                  <c:v>0.69350390809849383</c:v>
                </c:pt>
                <c:pt idx="21">
                  <c:v>0.71433295852900325</c:v>
                </c:pt>
                <c:pt idx="22">
                  <c:v>0.63403376654925303</c:v>
                </c:pt>
                <c:pt idx="23">
                  <c:v>0.63973462859850727</c:v>
                </c:pt>
                <c:pt idx="24">
                  <c:v>0.63328251436613114</c:v>
                </c:pt>
              </c:numCache>
            </c:numRef>
          </c:val>
          <c:smooth val="0"/>
          <c:extLst xmlns:c16r2="http://schemas.microsoft.com/office/drawing/2015/06/chart">
            <c:ext xmlns:c16="http://schemas.microsoft.com/office/drawing/2014/chart" uri="{C3380CC4-5D6E-409C-BE32-E72D297353CC}">
              <c16:uniqueId val="{00000001-DCA0-4F2C-8EE5-490DA043CC46}"/>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Affordability'!$HP$8:$HP$32</c:f>
              <c:numCache>
                <c:formatCode>#,##0.00</c:formatCode>
                <c:ptCount val="25"/>
                <c:pt idx="0">
                  <c:v>0.69189993490188784</c:v>
                </c:pt>
                <c:pt idx="1">
                  <c:v>0.62842892768079806</c:v>
                </c:pt>
                <c:pt idx="2">
                  <c:v>0.62075654704170713</c:v>
                </c:pt>
                <c:pt idx="3">
                  <c:v>0.61747941735275491</c:v>
                </c:pt>
                <c:pt idx="4">
                  <c:v>0.62913373124697536</c:v>
                </c:pt>
                <c:pt idx="5">
                  <c:v>0.62913373124697536</c:v>
                </c:pt>
                <c:pt idx="6">
                  <c:v>0.62913373124697536</c:v>
                </c:pt>
                <c:pt idx="7">
                  <c:v>0.64822393190374861</c:v>
                </c:pt>
                <c:pt idx="8">
                  <c:v>0.6514229314031913</c:v>
                </c:pt>
                <c:pt idx="9">
                  <c:v>0.64213401896191546</c:v>
                </c:pt>
                <c:pt idx="10">
                  <c:v>0.63992359121298947</c:v>
                </c:pt>
                <c:pt idx="11">
                  <c:v>0.67341746894797228</c:v>
                </c:pt>
                <c:pt idx="12">
                  <c:v>0.66726780883678993</c:v>
                </c:pt>
                <c:pt idx="13">
                  <c:v>0.67470991912358735</c:v>
                </c:pt>
                <c:pt idx="14">
                  <c:v>0.69676295543620259</c:v>
                </c:pt>
                <c:pt idx="15">
                  <c:v>0.6909457319706348</c:v>
                </c:pt>
                <c:pt idx="16">
                  <c:v>0.72550977731117539</c:v>
                </c:pt>
                <c:pt idx="17">
                  <c:v>0.72681584233167029</c:v>
                </c:pt>
                <c:pt idx="18">
                  <c:v>0.75593619898480569</c:v>
                </c:pt>
                <c:pt idx="19">
                  <c:v>0.73851203501094087</c:v>
                </c:pt>
                <c:pt idx="20">
                  <c:v>0.75061599464778161</c:v>
                </c:pt>
                <c:pt idx="21">
                  <c:v>0.77782922150935907</c:v>
                </c:pt>
                <c:pt idx="22">
                  <c:v>0.7069112109802016</c:v>
                </c:pt>
                <c:pt idx="23">
                  <c:v>0.71081625399834147</c:v>
                </c:pt>
                <c:pt idx="24">
                  <c:v>0.70364723818459007</c:v>
                </c:pt>
              </c:numCache>
            </c:numRef>
          </c:val>
          <c:smooth val="0"/>
          <c:extLst xmlns:c16r2="http://schemas.microsoft.com/office/drawing/2015/06/chart">
            <c:ext xmlns:c16="http://schemas.microsoft.com/office/drawing/2014/chart" uri="{C3380CC4-5D6E-409C-BE32-E72D297353CC}">
              <c16:uniqueId val="{00000002-DCA0-4F2C-8EE5-490DA043CC46}"/>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Affordability'!$HM$8:$HM$32</c:f>
              <c:numCache>
                <c:formatCode>#,##0.00</c:formatCode>
                <c:ptCount val="25"/>
                <c:pt idx="0">
                  <c:v>0.72537896401004376</c:v>
                </c:pt>
                <c:pt idx="1">
                  <c:v>0.65835411471321692</c:v>
                </c:pt>
                <c:pt idx="2">
                  <c:v>0.64985451018428708</c:v>
                </c:pt>
                <c:pt idx="3">
                  <c:v>0.63647878404053193</c:v>
                </c:pt>
                <c:pt idx="4">
                  <c:v>0.65817067268914342</c:v>
                </c:pt>
                <c:pt idx="5">
                  <c:v>0.64849169220842073</c:v>
                </c:pt>
                <c:pt idx="6">
                  <c:v>0.64849169220842073</c:v>
                </c:pt>
                <c:pt idx="7">
                  <c:v>0.67768865608119166</c:v>
                </c:pt>
                <c:pt idx="8">
                  <c:v>0.69090310906399077</c:v>
                </c:pt>
                <c:pt idx="9">
                  <c:v>0.67491563554555678</c:v>
                </c:pt>
                <c:pt idx="10">
                  <c:v>0.66857688634192936</c:v>
                </c:pt>
                <c:pt idx="11">
                  <c:v>0.7108295505561929</c:v>
                </c:pt>
                <c:pt idx="12">
                  <c:v>0.70333633904418391</c:v>
                </c:pt>
                <c:pt idx="13">
                  <c:v>0.71022096749851293</c:v>
                </c:pt>
                <c:pt idx="14">
                  <c:v>0.74031064015096526</c:v>
                </c:pt>
                <c:pt idx="15">
                  <c:v>0.74276666186843243</c:v>
                </c:pt>
                <c:pt idx="16">
                  <c:v>0.76818682303536223</c:v>
                </c:pt>
                <c:pt idx="17">
                  <c:v>0.76907257735095347</c:v>
                </c:pt>
                <c:pt idx="18">
                  <c:v>0.77273478118446803</c:v>
                </c:pt>
                <c:pt idx="19">
                  <c:v>0.78774617067833697</c:v>
                </c:pt>
                <c:pt idx="20">
                  <c:v>0.80772808119706929</c:v>
                </c:pt>
                <c:pt idx="21">
                  <c:v>0.81751438587208147</c:v>
                </c:pt>
                <c:pt idx="22">
                  <c:v>0.72877444430948624</c:v>
                </c:pt>
                <c:pt idx="23">
                  <c:v>0.74635706669825852</c:v>
                </c:pt>
                <c:pt idx="24">
                  <c:v>0.7458660724756655</c:v>
                </c:pt>
              </c:numCache>
            </c:numRef>
          </c:val>
          <c:smooth val="0"/>
          <c:extLst xmlns:c16r2="http://schemas.microsoft.com/office/drawing/2015/06/chart">
            <c:ext xmlns:c16="http://schemas.microsoft.com/office/drawing/2014/chart" uri="{C3380CC4-5D6E-409C-BE32-E72D297353CC}">
              <c16:uniqueId val="{00000003-DCA0-4F2C-8EE5-490DA043CC46}"/>
            </c:ext>
          </c:extLst>
        </c:ser>
        <c:dLbls>
          <c:showLegendKey val="0"/>
          <c:showVal val="0"/>
          <c:showCatName val="0"/>
          <c:showSerName val="0"/>
          <c:showPercent val="0"/>
          <c:showBubbleSize val="0"/>
        </c:dLbls>
        <c:smooth val="0"/>
        <c:axId val="332029248"/>
        <c:axId val="332031600"/>
      </c:lineChart>
      <c:catAx>
        <c:axId val="33202924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31600"/>
        <c:crosses val="autoZero"/>
        <c:auto val="1"/>
        <c:lblAlgn val="ctr"/>
        <c:lblOffset val="100"/>
        <c:noMultiLvlLbl val="0"/>
      </c:catAx>
      <c:valAx>
        <c:axId val="33203160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029248"/>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Montreal</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944E-4B26-943A-F510D6F19E1C}"/>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Affordability'!$HS$8:$HS$32</c:f>
              <c:numCache>
                <c:formatCode>#,##0.00</c:formatCode>
                <c:ptCount val="25"/>
                <c:pt idx="0">
                  <c:v>0.36017731806427777</c:v>
                </c:pt>
                <c:pt idx="1">
                  <c:v>0.37795275590551181</c:v>
                </c:pt>
                <c:pt idx="2">
                  <c:v>0.34547997038743111</c:v>
                </c:pt>
                <c:pt idx="3">
                  <c:v>0.32292233795772679</c:v>
                </c:pt>
                <c:pt idx="4">
                  <c:v>0.3197788730619896</c:v>
                </c:pt>
                <c:pt idx="5">
                  <c:v>0.32048836322014496</c:v>
                </c:pt>
                <c:pt idx="6">
                  <c:v>0.32409908171926849</c:v>
                </c:pt>
                <c:pt idx="7">
                  <c:v>0.32201747102632022</c:v>
                </c:pt>
                <c:pt idx="8">
                  <c:v>0.3286845340622826</c:v>
                </c:pt>
                <c:pt idx="9">
                  <c:v>0.32414360487820687</c:v>
                </c:pt>
                <c:pt idx="10">
                  <c:v>0.32894940047813492</c:v>
                </c:pt>
                <c:pt idx="11">
                  <c:v>0.3243842331241355</c:v>
                </c:pt>
                <c:pt idx="12">
                  <c:v>0.32608884689186601</c:v>
                </c:pt>
                <c:pt idx="13">
                  <c:v>0.34113005014611741</c:v>
                </c:pt>
                <c:pt idx="14">
                  <c:v>0.33386659247409056</c:v>
                </c:pt>
                <c:pt idx="15">
                  <c:v>0.33127724917765294</c:v>
                </c:pt>
                <c:pt idx="16">
                  <c:v>0.32662897126390894</c:v>
                </c:pt>
                <c:pt idx="17">
                  <c:v>0.31638412782856196</c:v>
                </c:pt>
                <c:pt idx="18">
                  <c:v>0.32034653137829094</c:v>
                </c:pt>
                <c:pt idx="19">
                  <c:v>0.32758057856644823</c:v>
                </c:pt>
                <c:pt idx="20">
                  <c:v>0.33880197363443043</c:v>
                </c:pt>
                <c:pt idx="21">
                  <c:v>0.33923671738588179</c:v>
                </c:pt>
                <c:pt idx="22">
                  <c:v>0.31585596967782692</c:v>
                </c:pt>
                <c:pt idx="23">
                  <c:v>0.31525266573945293</c:v>
                </c:pt>
                <c:pt idx="24">
                  <c:v>0.3183673469387755</c:v>
                </c:pt>
              </c:numCache>
            </c:numRef>
          </c:val>
          <c:smooth val="0"/>
          <c:extLst xmlns:c16r2="http://schemas.microsoft.com/office/drawing/2015/06/chart">
            <c:ext xmlns:c16="http://schemas.microsoft.com/office/drawing/2014/chart" uri="{C3380CC4-5D6E-409C-BE32-E72D297353CC}">
              <c16:uniqueId val="{00000001-944E-4B26-943A-F510D6F19E1C}"/>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Affordability'!$HT$8:$HT$32</c:f>
              <c:numCache>
                <c:formatCode>#,##0.00</c:formatCode>
                <c:ptCount val="25"/>
                <c:pt idx="0">
                  <c:v>0.41004802364240855</c:v>
                </c:pt>
                <c:pt idx="1">
                  <c:v>0.42241778601204261</c:v>
                </c:pt>
                <c:pt idx="2">
                  <c:v>0.38002796742617423</c:v>
                </c:pt>
                <c:pt idx="3">
                  <c:v>0.35568257514184404</c:v>
                </c:pt>
                <c:pt idx="4">
                  <c:v>0.34818330018210902</c:v>
                </c:pt>
                <c:pt idx="5">
                  <c:v>0.35711560473101872</c:v>
                </c:pt>
                <c:pt idx="6">
                  <c:v>0.35187900300949149</c:v>
                </c:pt>
                <c:pt idx="7">
                  <c:v>0.3599018793823579</c:v>
                </c:pt>
                <c:pt idx="8">
                  <c:v>0.36343118480600961</c:v>
                </c:pt>
                <c:pt idx="9">
                  <c:v>0.36581921121969063</c:v>
                </c:pt>
                <c:pt idx="10">
                  <c:v>0.37064721180634919</c:v>
                </c:pt>
                <c:pt idx="11">
                  <c:v>0.369437598835821</c:v>
                </c:pt>
                <c:pt idx="12">
                  <c:v>0.36956735981078154</c:v>
                </c:pt>
                <c:pt idx="13">
                  <c:v>0.38377130641438206</c:v>
                </c:pt>
                <c:pt idx="14">
                  <c:v>0.38811991375113025</c:v>
                </c:pt>
                <c:pt idx="15">
                  <c:v>0.38584056080691348</c:v>
                </c:pt>
                <c:pt idx="16">
                  <c:v>0.36292107918212102</c:v>
                </c:pt>
                <c:pt idx="17">
                  <c:v>0.35505329900760846</c:v>
                </c:pt>
                <c:pt idx="18">
                  <c:v>0.36561288907304945</c:v>
                </c:pt>
                <c:pt idx="19">
                  <c:v>0.36511585319385381</c:v>
                </c:pt>
                <c:pt idx="20">
                  <c:v>0.37268217099787349</c:v>
                </c:pt>
                <c:pt idx="21">
                  <c:v>0.37582106926082981</c:v>
                </c:pt>
                <c:pt idx="22">
                  <c:v>0.35375868603916616</c:v>
                </c:pt>
                <c:pt idx="23">
                  <c:v>0.35543192705918714</c:v>
                </c:pt>
                <c:pt idx="24">
                  <c:v>0.35204081632653061</c:v>
                </c:pt>
              </c:numCache>
            </c:numRef>
          </c:val>
          <c:smooth val="0"/>
          <c:extLst xmlns:c16r2="http://schemas.microsoft.com/office/drawing/2015/06/chart">
            <c:ext xmlns:c16="http://schemas.microsoft.com/office/drawing/2014/chart" uri="{C3380CC4-5D6E-409C-BE32-E72D297353CC}">
              <c16:uniqueId val="{00000002-944E-4B26-943A-F510D6F19E1C}"/>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Affordability'!$HQ$8:$HQ$32</c:f>
              <c:numCache>
                <c:formatCode>#,##0.00</c:formatCode>
                <c:ptCount val="25"/>
                <c:pt idx="0">
                  <c:v>0.43221278167713334</c:v>
                </c:pt>
                <c:pt idx="1">
                  <c:v>0.44465030106530801</c:v>
                </c:pt>
                <c:pt idx="2">
                  <c:v>0.39483425187134985</c:v>
                </c:pt>
                <c:pt idx="3">
                  <c:v>0.37440271067562531</c:v>
                </c:pt>
                <c:pt idx="4">
                  <c:v>0.36650873703379899</c:v>
                </c:pt>
                <c:pt idx="5">
                  <c:v>0.37542922548645558</c:v>
                </c:pt>
                <c:pt idx="6">
                  <c:v>0.37039895053630684</c:v>
                </c:pt>
                <c:pt idx="7">
                  <c:v>0.37884408356037674</c:v>
                </c:pt>
                <c:pt idx="8">
                  <c:v>0.37563946749975158</c:v>
                </c:pt>
                <c:pt idx="9">
                  <c:v>0.37971108000018516</c:v>
                </c:pt>
                <c:pt idx="10">
                  <c:v>0.38917957239666667</c:v>
                </c:pt>
                <c:pt idx="11">
                  <c:v>0.39196428169166375</c:v>
                </c:pt>
                <c:pt idx="12">
                  <c:v>0.39304575678699588</c:v>
                </c:pt>
                <c:pt idx="13">
                  <c:v>0.41362018580216736</c:v>
                </c:pt>
                <c:pt idx="14">
                  <c:v>0.41733324059261317</c:v>
                </c:pt>
                <c:pt idx="15">
                  <c:v>0.40922483721945369</c:v>
                </c:pt>
                <c:pt idx="16">
                  <c:v>0.39921318710033316</c:v>
                </c:pt>
                <c:pt idx="17">
                  <c:v>0.38669171179046463</c:v>
                </c:pt>
                <c:pt idx="18">
                  <c:v>0.38302302664795657</c:v>
                </c:pt>
                <c:pt idx="19">
                  <c:v>0.38285980119953639</c:v>
                </c:pt>
                <c:pt idx="20">
                  <c:v>0.4031743486249722</c:v>
                </c:pt>
                <c:pt idx="21">
                  <c:v>0.39910202045397852</c:v>
                </c:pt>
                <c:pt idx="22">
                  <c:v>0.37902716361339228</c:v>
                </c:pt>
                <c:pt idx="23">
                  <c:v>0.37088548910523877</c:v>
                </c:pt>
                <c:pt idx="24">
                  <c:v>0.37040816326530612</c:v>
                </c:pt>
              </c:numCache>
            </c:numRef>
          </c:val>
          <c:smooth val="0"/>
          <c:extLst xmlns:c16r2="http://schemas.microsoft.com/office/drawing/2015/06/chart">
            <c:ext xmlns:c16="http://schemas.microsoft.com/office/drawing/2014/chart" uri="{C3380CC4-5D6E-409C-BE32-E72D297353CC}">
              <c16:uniqueId val="{00000003-944E-4B26-943A-F510D6F19E1C}"/>
            </c:ext>
          </c:extLst>
        </c:ser>
        <c:dLbls>
          <c:showLegendKey val="0"/>
          <c:showVal val="0"/>
          <c:showCatName val="0"/>
          <c:showSerName val="0"/>
          <c:showPercent val="0"/>
          <c:showBubbleSize val="0"/>
        </c:dLbls>
        <c:smooth val="0"/>
        <c:axId val="332786504"/>
        <c:axId val="332783760"/>
      </c:lineChart>
      <c:catAx>
        <c:axId val="33278650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3760"/>
        <c:crosses val="autoZero"/>
        <c:auto val="1"/>
        <c:lblAlgn val="ctr"/>
        <c:lblOffset val="100"/>
        <c:noMultiLvlLbl val="0"/>
      </c:catAx>
      <c:valAx>
        <c:axId val="33278376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6504"/>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Montreal</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3FC3-4C87-A933-6DA8C6E1B049}"/>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Affordability'!$HW$8:$HW$32</c:f>
              <c:numCache>
                <c:formatCode>#,##0.00</c:formatCode>
                <c:ptCount val="25"/>
                <c:pt idx="0">
                  <c:v>0.32260408341204677</c:v>
                </c:pt>
                <c:pt idx="1">
                  <c:v>0.29609159099881566</c:v>
                </c:pt>
                <c:pt idx="2">
                  <c:v>0.30777122339061297</c:v>
                </c:pt>
                <c:pt idx="3">
                  <c:v>0.29536643898836995</c:v>
                </c:pt>
                <c:pt idx="4">
                  <c:v>0.29805815114528844</c:v>
                </c:pt>
                <c:pt idx="5">
                  <c:v>0.29806259314456035</c:v>
                </c:pt>
                <c:pt idx="6">
                  <c:v>0.3003003003003003</c:v>
                </c:pt>
                <c:pt idx="7">
                  <c:v>0.3094594002161058</c:v>
                </c:pt>
                <c:pt idx="8">
                  <c:v>0.30360838566361203</c:v>
                </c:pt>
                <c:pt idx="9">
                  <c:v>0.2996265903617617</c:v>
                </c:pt>
                <c:pt idx="10">
                  <c:v>0.29474506394125732</c:v>
                </c:pt>
                <c:pt idx="11">
                  <c:v>0.29788994621431525</c:v>
                </c:pt>
                <c:pt idx="12">
                  <c:v>0.28908483676342889</c:v>
                </c:pt>
                <c:pt idx="13">
                  <c:v>0.29894869708192856</c:v>
                </c:pt>
                <c:pt idx="14">
                  <c:v>0.29760011386439145</c:v>
                </c:pt>
                <c:pt idx="15">
                  <c:v>0.27820710973724883</c:v>
                </c:pt>
                <c:pt idx="16">
                  <c:v>0.27721948853004369</c:v>
                </c:pt>
                <c:pt idx="17">
                  <c:v>0.27958610292606045</c:v>
                </c:pt>
                <c:pt idx="18">
                  <c:v>0.28462406582315541</c:v>
                </c:pt>
                <c:pt idx="19">
                  <c:v>0.28654815600955158</c:v>
                </c:pt>
                <c:pt idx="20">
                  <c:v>0.29748036761202246</c:v>
                </c:pt>
                <c:pt idx="21">
                  <c:v>0.3093918473529379</c:v>
                </c:pt>
                <c:pt idx="22">
                  <c:v>0.28110130546179185</c:v>
                </c:pt>
                <c:pt idx="23">
                  <c:v>0.28133195581339904</c:v>
                </c:pt>
                <c:pt idx="24">
                  <c:v>0.28072658645907056</c:v>
                </c:pt>
              </c:numCache>
            </c:numRef>
          </c:val>
          <c:smooth val="0"/>
          <c:extLst xmlns:c16r2="http://schemas.microsoft.com/office/drawing/2015/06/chart">
            <c:ext xmlns:c16="http://schemas.microsoft.com/office/drawing/2014/chart" uri="{C3380CC4-5D6E-409C-BE32-E72D297353CC}">
              <c16:uniqueId val="{00000001-3FC3-4C87-A933-6DA8C6E1B049}"/>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Affordability'!$HX$8:$HX$32</c:f>
              <c:numCache>
                <c:formatCode>#,##0.00</c:formatCode>
                <c:ptCount val="25"/>
                <c:pt idx="0">
                  <c:v>0.36619922981908015</c:v>
                </c:pt>
                <c:pt idx="1">
                  <c:v>0.34346624555862615</c:v>
                </c:pt>
                <c:pt idx="2">
                  <c:v>0.34624262631443958</c:v>
                </c:pt>
                <c:pt idx="3">
                  <c:v>0.33228724386191621</c:v>
                </c:pt>
                <c:pt idx="4">
                  <c:v>0.33158969314913339</c:v>
                </c:pt>
                <c:pt idx="5">
                  <c:v>0.3353204172876304</c:v>
                </c:pt>
                <c:pt idx="6">
                  <c:v>0.33633633633633636</c:v>
                </c:pt>
                <c:pt idx="7">
                  <c:v>0.34814182524311899</c:v>
                </c:pt>
                <c:pt idx="8">
                  <c:v>0.34155943387156351</c:v>
                </c:pt>
                <c:pt idx="9">
                  <c:v>0.33707991415698191</c:v>
                </c:pt>
                <c:pt idx="10">
                  <c:v>0.3315881969339145</c:v>
                </c:pt>
                <c:pt idx="11">
                  <c:v>0.32626041728234528</c:v>
                </c:pt>
                <c:pt idx="12">
                  <c:v>0.32309481755912639</c:v>
                </c:pt>
                <c:pt idx="13">
                  <c:v>0.33216521897992063</c:v>
                </c:pt>
                <c:pt idx="14">
                  <c:v>0.32994795232791224</c:v>
                </c:pt>
                <c:pt idx="15">
                  <c:v>0.31298299845440497</c:v>
                </c:pt>
                <c:pt idx="16">
                  <c:v>0.31048582715364892</c:v>
                </c:pt>
                <c:pt idx="17">
                  <c:v>0.31247858562324404</c:v>
                </c:pt>
                <c:pt idx="18">
                  <c:v>0.3198632358774508</c:v>
                </c:pt>
                <c:pt idx="19">
                  <c:v>0.3183868400106129</c:v>
                </c:pt>
                <c:pt idx="20">
                  <c:v>0.32907120311064431</c:v>
                </c:pt>
                <c:pt idx="21">
                  <c:v>0.33259623590440823</c:v>
                </c:pt>
                <c:pt idx="22">
                  <c:v>0.30989466834763513</c:v>
                </c:pt>
                <c:pt idx="23">
                  <c:v>0.30994198521815147</c:v>
                </c:pt>
                <c:pt idx="24">
                  <c:v>0.3066761028544468</c:v>
                </c:pt>
              </c:numCache>
            </c:numRef>
          </c:val>
          <c:smooth val="0"/>
          <c:extLst xmlns:c16r2="http://schemas.microsoft.com/office/drawing/2015/06/chart">
            <c:ext xmlns:c16="http://schemas.microsoft.com/office/drawing/2014/chart" uri="{C3380CC4-5D6E-409C-BE32-E72D297353CC}">
              <c16:uniqueId val="{00000002-3FC3-4C87-A933-6DA8C6E1B049}"/>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Affordability'!$HU$8:$HU$32</c:f>
              <c:numCache>
                <c:formatCode>#,##0.00</c:formatCode>
                <c:ptCount val="25"/>
                <c:pt idx="0">
                  <c:v>0.38799680302259681</c:v>
                </c:pt>
                <c:pt idx="1">
                  <c:v>0.35609948677457559</c:v>
                </c:pt>
                <c:pt idx="2">
                  <c:v>0.36163118748397027</c:v>
                </c:pt>
                <c:pt idx="3">
                  <c:v>0.33967140483662545</c:v>
                </c:pt>
                <c:pt idx="4">
                  <c:v>0.34276687381708171</c:v>
                </c:pt>
                <c:pt idx="5">
                  <c:v>0.3539493293591654</c:v>
                </c:pt>
                <c:pt idx="6">
                  <c:v>0.34534534534534533</c:v>
                </c:pt>
                <c:pt idx="7">
                  <c:v>0.35587831024852162</c:v>
                </c:pt>
                <c:pt idx="8">
                  <c:v>0.35673985315474416</c:v>
                </c:pt>
                <c:pt idx="9">
                  <c:v>0.35580657605459198</c:v>
                </c:pt>
                <c:pt idx="10">
                  <c:v>0.35000976343024309</c:v>
                </c:pt>
                <c:pt idx="11">
                  <c:v>0.34399196169986407</c:v>
                </c:pt>
                <c:pt idx="12">
                  <c:v>0.34009980795697514</c:v>
                </c:pt>
                <c:pt idx="13">
                  <c:v>0.34545182773911748</c:v>
                </c:pt>
                <c:pt idx="14">
                  <c:v>0.35259143925237679</c:v>
                </c:pt>
                <c:pt idx="15">
                  <c:v>0.33037094281298302</c:v>
                </c:pt>
                <c:pt idx="16">
                  <c:v>0.33266338623605241</c:v>
                </c:pt>
                <c:pt idx="17">
                  <c:v>0.32892482697183584</c:v>
                </c:pt>
                <c:pt idx="18">
                  <c:v>0.33070605743261866</c:v>
                </c:pt>
                <c:pt idx="19">
                  <c:v>0.3316529583443884</c:v>
                </c:pt>
                <c:pt idx="20">
                  <c:v>0.34223405123507006</c:v>
                </c:pt>
                <c:pt idx="21">
                  <c:v>0.34033103208823168</c:v>
                </c:pt>
                <c:pt idx="22">
                  <c:v>0.32063117654235634</c:v>
                </c:pt>
                <c:pt idx="23">
                  <c:v>0.32186283080346501</c:v>
                </c:pt>
                <c:pt idx="24">
                  <c:v>0.32790752535975465</c:v>
                </c:pt>
              </c:numCache>
            </c:numRef>
          </c:val>
          <c:smooth val="0"/>
          <c:extLst xmlns:c16r2="http://schemas.microsoft.com/office/drawing/2015/06/chart">
            <c:ext xmlns:c16="http://schemas.microsoft.com/office/drawing/2014/chart" uri="{C3380CC4-5D6E-409C-BE32-E72D297353CC}">
              <c16:uniqueId val="{00000003-3FC3-4C87-A933-6DA8C6E1B049}"/>
            </c:ext>
          </c:extLst>
        </c:ser>
        <c:dLbls>
          <c:showLegendKey val="0"/>
          <c:showVal val="0"/>
          <c:showCatName val="0"/>
          <c:showSerName val="0"/>
          <c:showPercent val="0"/>
          <c:showBubbleSize val="0"/>
        </c:dLbls>
        <c:smooth val="0"/>
        <c:axId val="332780232"/>
        <c:axId val="332786896"/>
      </c:lineChart>
      <c:catAx>
        <c:axId val="33278023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6896"/>
        <c:crosses val="autoZero"/>
        <c:auto val="1"/>
        <c:lblAlgn val="ctr"/>
        <c:lblOffset val="100"/>
        <c:noMultiLvlLbl val="0"/>
      </c:catAx>
      <c:valAx>
        <c:axId val="33278689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0232"/>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Quebec</a:t>
            </a:r>
            <a:r>
              <a:rPr lang="en-US" sz="1800" b="1" baseline="0"/>
              <a:t> City</a:t>
            </a:r>
            <a:endParaRPr lang="en-US" sz="1800" b="1"/>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3A5E-4D48-80DA-F4E22F00818B}"/>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Affordability'!$IS$8:$IS$32</c:f>
              <c:numCache>
                <c:formatCode>#,##0.00</c:formatCode>
                <c:ptCount val="25"/>
                <c:pt idx="0">
                  <c:v>0.6137822003161908</c:v>
                </c:pt>
                <c:pt idx="1">
                  <c:v>0.55860349127182041</c:v>
                </c:pt>
                <c:pt idx="2">
                  <c:v>0.53346265761396705</c:v>
                </c:pt>
                <c:pt idx="3">
                  <c:v>0.52248258391386959</c:v>
                </c:pt>
                <c:pt idx="4">
                  <c:v>0.53234392643974837</c:v>
                </c:pt>
                <c:pt idx="5">
                  <c:v>0.57105984836263912</c:v>
                </c:pt>
                <c:pt idx="6">
                  <c:v>0.55170188740119375</c:v>
                </c:pt>
                <c:pt idx="7">
                  <c:v>0.54018660991979051</c:v>
                </c:pt>
                <c:pt idx="8">
                  <c:v>0.57246257608159234</c:v>
                </c:pt>
                <c:pt idx="9">
                  <c:v>0.56885746424554073</c:v>
                </c:pt>
                <c:pt idx="10">
                  <c:v>0.56351480420248323</c:v>
                </c:pt>
                <c:pt idx="11">
                  <c:v>0.58362847308824262</c:v>
                </c:pt>
                <c:pt idx="12">
                  <c:v>0.56807935076645621</c:v>
                </c:pt>
                <c:pt idx="13">
                  <c:v>0.58593229818627324</c:v>
                </c:pt>
                <c:pt idx="14">
                  <c:v>0.58353897517781972</c:v>
                </c:pt>
                <c:pt idx="15">
                  <c:v>0.60457751547430549</c:v>
                </c:pt>
                <c:pt idx="16">
                  <c:v>0.6316202767179645</c:v>
                </c:pt>
                <c:pt idx="17">
                  <c:v>0.64230237229310394</c:v>
                </c:pt>
                <c:pt idx="18">
                  <c:v>0.62994683248733807</c:v>
                </c:pt>
                <c:pt idx="19">
                  <c:v>0.65645514223194745</c:v>
                </c:pt>
                <c:pt idx="20">
                  <c:v>0.67392262128159519</c:v>
                </c:pt>
                <c:pt idx="21">
                  <c:v>0.69369667306038763</c:v>
                </c:pt>
                <c:pt idx="22">
                  <c:v>0.63403376654925303</c:v>
                </c:pt>
                <c:pt idx="23">
                  <c:v>0.62125340599455037</c:v>
                </c:pt>
                <c:pt idx="24">
                  <c:v>0.64735545912982295</c:v>
                </c:pt>
              </c:numCache>
            </c:numRef>
          </c:val>
          <c:smooth val="0"/>
          <c:extLst xmlns:c16r2="http://schemas.microsoft.com/office/drawing/2015/06/chart">
            <c:ext xmlns:c16="http://schemas.microsoft.com/office/drawing/2014/chart" uri="{C3380CC4-5D6E-409C-BE32-E72D297353CC}">
              <c16:uniqueId val="{00000001-3A5E-4D48-80DA-F4E22F00818B}"/>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Affordability'!$IT$8:$IT$32</c:f>
              <c:numCache>
                <c:formatCode>#,##0.00</c:formatCode>
                <c:ptCount val="25"/>
                <c:pt idx="0">
                  <c:v>0.66958058216311722</c:v>
                </c:pt>
                <c:pt idx="1">
                  <c:v>0.62842892768079806</c:v>
                </c:pt>
                <c:pt idx="2">
                  <c:v>0.61105722599418044</c:v>
                </c:pt>
                <c:pt idx="3">
                  <c:v>0.6079797340088664</c:v>
                </c:pt>
                <c:pt idx="4">
                  <c:v>0.61945475076625267</c:v>
                </c:pt>
                <c:pt idx="5">
                  <c:v>0.62913373124697536</c:v>
                </c:pt>
                <c:pt idx="6">
                  <c:v>0.60977577028552987</c:v>
                </c:pt>
                <c:pt idx="7">
                  <c:v>0.62858078245211979</c:v>
                </c:pt>
                <c:pt idx="8">
                  <c:v>0.6415528869879914</c:v>
                </c:pt>
                <c:pt idx="9">
                  <c:v>0.62670737586373126</c:v>
                </c:pt>
                <c:pt idx="10">
                  <c:v>0.620821394460363</c:v>
                </c:pt>
                <c:pt idx="11">
                  <c:v>0.64535840774180675</c:v>
                </c:pt>
                <c:pt idx="12">
                  <c:v>0.64021641118124439</c:v>
                </c:pt>
                <c:pt idx="13">
                  <c:v>0.64807663284239314</c:v>
                </c:pt>
                <c:pt idx="14">
                  <c:v>0.66192480766439254</c:v>
                </c:pt>
                <c:pt idx="15">
                  <c:v>0.6909457319706348</c:v>
                </c:pt>
                <c:pt idx="16">
                  <c:v>0.69648938621872836</c:v>
                </c:pt>
                <c:pt idx="17">
                  <c:v>0.70991314832395702</c:v>
                </c:pt>
                <c:pt idx="18">
                  <c:v>0.70554045238581864</c:v>
                </c:pt>
                <c:pt idx="19">
                  <c:v>0.71389496717724288</c:v>
                </c:pt>
                <c:pt idx="20">
                  <c:v>0.74245712514074047</c:v>
                </c:pt>
                <c:pt idx="21">
                  <c:v>0.76671737548779684</c:v>
                </c:pt>
                <c:pt idx="22">
                  <c:v>0.69816591764848779</c:v>
                </c:pt>
                <c:pt idx="23">
                  <c:v>0.68238360383840779</c:v>
                </c:pt>
                <c:pt idx="24">
                  <c:v>0.70364723818459007</c:v>
                </c:pt>
              </c:numCache>
            </c:numRef>
          </c:val>
          <c:smooth val="0"/>
          <c:extLst xmlns:c16r2="http://schemas.microsoft.com/office/drawing/2015/06/chart">
            <c:ext xmlns:c16="http://schemas.microsoft.com/office/drawing/2014/chart" uri="{C3380CC4-5D6E-409C-BE32-E72D297353CC}">
              <c16:uniqueId val="{00000002-3A5E-4D48-80DA-F4E22F00818B}"/>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Affordability'!$IQ$8:$IQ$32</c:f>
              <c:numCache>
                <c:formatCode>#,##0.00</c:formatCode>
                <c:ptCount val="25"/>
                <c:pt idx="0">
                  <c:v>0.70305961127127314</c:v>
                </c:pt>
                <c:pt idx="1">
                  <c:v>0.65835411471321692</c:v>
                </c:pt>
                <c:pt idx="2">
                  <c:v>0.65955383123181377</c:v>
                </c:pt>
                <c:pt idx="3">
                  <c:v>0.63837872070930968</c:v>
                </c:pt>
                <c:pt idx="4">
                  <c:v>0.64849169220842073</c:v>
                </c:pt>
                <c:pt idx="5">
                  <c:v>0.64849169220842073</c:v>
                </c:pt>
                <c:pt idx="6">
                  <c:v>0.63881271172769805</c:v>
                </c:pt>
                <c:pt idx="7">
                  <c:v>0.65804550662956296</c:v>
                </c:pt>
                <c:pt idx="8">
                  <c:v>0.66129297581839119</c:v>
                </c:pt>
                <c:pt idx="9">
                  <c:v>0.65563233167282664</c:v>
                </c:pt>
                <c:pt idx="10">
                  <c:v>0.64947468958930277</c:v>
                </c:pt>
                <c:pt idx="11">
                  <c:v>0.65471142814386196</c:v>
                </c:pt>
                <c:pt idx="12">
                  <c:v>0.67628494138863837</c:v>
                </c:pt>
                <c:pt idx="13">
                  <c:v>0.6924654433110502</c:v>
                </c:pt>
                <c:pt idx="14">
                  <c:v>0.68805341849325008</c:v>
                </c:pt>
                <c:pt idx="15">
                  <c:v>0.71685619691953362</c:v>
                </c:pt>
                <c:pt idx="16">
                  <c:v>0.72550977731117539</c:v>
                </c:pt>
                <c:pt idx="17">
                  <c:v>0.73526718933552693</c:v>
                </c:pt>
                <c:pt idx="18">
                  <c:v>0.72569875102541348</c:v>
                </c:pt>
                <c:pt idx="19">
                  <c:v>0.73030634573304154</c:v>
                </c:pt>
                <c:pt idx="20">
                  <c:v>0.77509260316890494</c:v>
                </c:pt>
                <c:pt idx="21">
                  <c:v>0.79370328725444805</c:v>
                </c:pt>
                <c:pt idx="22">
                  <c:v>0.72877444430948624</c:v>
                </c:pt>
                <c:pt idx="23">
                  <c:v>0.71081625399834147</c:v>
                </c:pt>
                <c:pt idx="24">
                  <c:v>0.72053477190102033</c:v>
                </c:pt>
              </c:numCache>
            </c:numRef>
          </c:val>
          <c:smooth val="0"/>
          <c:extLst xmlns:c16r2="http://schemas.microsoft.com/office/drawing/2015/06/chart">
            <c:ext xmlns:c16="http://schemas.microsoft.com/office/drawing/2014/chart" uri="{C3380CC4-5D6E-409C-BE32-E72D297353CC}">
              <c16:uniqueId val="{00000003-3A5E-4D48-80DA-F4E22F00818B}"/>
            </c:ext>
          </c:extLst>
        </c:ser>
        <c:dLbls>
          <c:showLegendKey val="0"/>
          <c:showVal val="0"/>
          <c:showCatName val="0"/>
          <c:showSerName val="0"/>
          <c:showPercent val="0"/>
          <c:showBubbleSize val="0"/>
        </c:dLbls>
        <c:smooth val="0"/>
        <c:axId val="332782976"/>
        <c:axId val="332779448"/>
      </c:lineChart>
      <c:catAx>
        <c:axId val="33278297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79448"/>
        <c:crosses val="autoZero"/>
        <c:auto val="1"/>
        <c:lblAlgn val="ctr"/>
        <c:lblOffset val="100"/>
        <c:noMultiLvlLbl val="0"/>
      </c:catAx>
      <c:valAx>
        <c:axId val="332779448"/>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2976"/>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3: Quebec</a:t>
            </a:r>
            <a:r>
              <a:rPr lang="en-US" sz="1400" b="1" baseline="0"/>
              <a:t> City</a:t>
            </a:r>
            <a:endParaRPr lang="en-US" sz="1400" b="1"/>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5360317064462312"/>
          <c:y val="0.17575757575757575"/>
        </c:manualLayout>
      </c:layout>
      <c:overlay val="1"/>
      <c:spPr>
        <a:solidFill>
          <a:schemeClr val="bg1"/>
        </a:solidFill>
        <a:ln>
          <a:solidFill>
            <a:schemeClr val="accent3"/>
          </a:solid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3334-4FC9-BA8A-EF3D51A439E7}"/>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Affordability'!$IW$8:$IW$32</c:f>
              <c:numCache>
                <c:formatCode>#,##0.00</c:formatCode>
                <c:ptCount val="25"/>
                <c:pt idx="0">
                  <c:v>0.37125969708164019</c:v>
                </c:pt>
                <c:pt idx="1">
                  <c:v>0.38351088466882816</c:v>
                </c:pt>
                <c:pt idx="2">
                  <c:v>0.35535082668421486</c:v>
                </c:pt>
                <c:pt idx="3">
                  <c:v>0.32760237184117214</c:v>
                </c:pt>
                <c:pt idx="4">
                  <c:v>0.32985786333041911</c:v>
                </c:pt>
                <c:pt idx="5">
                  <c:v>0.32048836322014496</c:v>
                </c:pt>
                <c:pt idx="6">
                  <c:v>0.32502507909560924</c:v>
                </c:pt>
                <c:pt idx="7">
                  <c:v>0.33622412415983433</c:v>
                </c:pt>
                <c:pt idx="8">
                  <c:v>0.33807552074977643</c:v>
                </c:pt>
                <c:pt idx="9">
                  <c:v>0.33155260156113731</c:v>
                </c:pt>
                <c:pt idx="10">
                  <c:v>0.33358249062571427</c:v>
                </c:pt>
                <c:pt idx="11">
                  <c:v>0.33790024283764114</c:v>
                </c:pt>
                <c:pt idx="12">
                  <c:v>0.33739326025078409</c:v>
                </c:pt>
                <c:pt idx="13">
                  <c:v>0.34113005014611741</c:v>
                </c:pt>
                <c:pt idx="14">
                  <c:v>0.33386659247409056</c:v>
                </c:pt>
                <c:pt idx="15">
                  <c:v>0.33127724917765294</c:v>
                </c:pt>
                <c:pt idx="16">
                  <c:v>0.32662897126390894</c:v>
                </c:pt>
                <c:pt idx="17">
                  <c:v>0.31497797614932393</c:v>
                </c:pt>
                <c:pt idx="18">
                  <c:v>0.31338247634832811</c:v>
                </c:pt>
                <c:pt idx="19">
                  <c:v>0.32416828087304778</c:v>
                </c:pt>
                <c:pt idx="20">
                  <c:v>0.33202593416174181</c:v>
                </c:pt>
                <c:pt idx="21">
                  <c:v>0.33258501704498211</c:v>
                </c:pt>
                <c:pt idx="22">
                  <c:v>0.32154137713202779</c:v>
                </c:pt>
                <c:pt idx="23">
                  <c:v>0.32452480296708391</c:v>
                </c:pt>
                <c:pt idx="24">
                  <c:v>0.32448979591836735</c:v>
                </c:pt>
              </c:numCache>
            </c:numRef>
          </c:val>
          <c:smooth val="0"/>
          <c:extLst xmlns:c16r2="http://schemas.microsoft.com/office/drawing/2015/06/chart">
            <c:ext xmlns:c16="http://schemas.microsoft.com/office/drawing/2014/chart" uri="{C3380CC4-5D6E-409C-BE32-E72D297353CC}">
              <c16:uniqueId val="{00000001-3334-4FC9-BA8A-EF3D51A439E7}"/>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Affordability'!$IX$8:$IX$32</c:f>
              <c:numCache>
                <c:formatCode>#,##0.00</c:formatCode>
                <c:ptCount val="25"/>
                <c:pt idx="0">
                  <c:v>0.41558921315108976</c:v>
                </c:pt>
                <c:pt idx="1">
                  <c:v>0.44465030106530801</c:v>
                </c:pt>
                <c:pt idx="2">
                  <c:v>0.39483425187134985</c:v>
                </c:pt>
                <c:pt idx="3">
                  <c:v>0.37440271067562531</c:v>
                </c:pt>
                <c:pt idx="4">
                  <c:v>0.36650873703379899</c:v>
                </c:pt>
                <c:pt idx="5">
                  <c:v>0.36627241510873715</c:v>
                </c:pt>
                <c:pt idx="6">
                  <c:v>0.37039895053630684</c:v>
                </c:pt>
                <c:pt idx="7">
                  <c:v>0.37884408356037674</c:v>
                </c:pt>
                <c:pt idx="8">
                  <c:v>0.37563946749975158</c:v>
                </c:pt>
                <c:pt idx="9">
                  <c:v>0.37044983414652216</c:v>
                </c:pt>
                <c:pt idx="10">
                  <c:v>0.37064721180634919</c:v>
                </c:pt>
                <c:pt idx="11">
                  <c:v>0.37844827197815811</c:v>
                </c:pt>
                <c:pt idx="12">
                  <c:v>0.38261091368645617</c:v>
                </c:pt>
                <c:pt idx="13">
                  <c:v>0.38377130641438206</c:v>
                </c:pt>
                <c:pt idx="14">
                  <c:v>0.38811991375113025</c:v>
                </c:pt>
                <c:pt idx="15">
                  <c:v>0.37414842260064335</c:v>
                </c:pt>
                <c:pt idx="16">
                  <c:v>0.36292107918212102</c:v>
                </c:pt>
                <c:pt idx="17">
                  <c:v>0.35153791980951332</c:v>
                </c:pt>
                <c:pt idx="18">
                  <c:v>0.35516680652810517</c:v>
                </c:pt>
                <c:pt idx="19">
                  <c:v>0.3617035555004533</c:v>
                </c:pt>
                <c:pt idx="20">
                  <c:v>0.37268217099787349</c:v>
                </c:pt>
                <c:pt idx="21">
                  <c:v>0.37249521909037997</c:v>
                </c:pt>
                <c:pt idx="22">
                  <c:v>0.36197094125078966</c:v>
                </c:pt>
                <c:pt idx="23">
                  <c:v>0.35852263946839746</c:v>
                </c:pt>
                <c:pt idx="24">
                  <c:v>0.36306122448979594</c:v>
                </c:pt>
              </c:numCache>
            </c:numRef>
          </c:val>
          <c:smooth val="0"/>
          <c:extLst xmlns:c16r2="http://schemas.microsoft.com/office/drawing/2015/06/chart">
            <c:ext xmlns:c16="http://schemas.microsoft.com/office/drawing/2014/chart" uri="{C3380CC4-5D6E-409C-BE32-E72D297353CC}">
              <c16:uniqueId val="{00000002-3334-4FC9-BA8A-EF3D51A439E7}"/>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Affordability'!$IU$8:$IU$32</c:f>
              <c:numCache>
                <c:formatCode>#,##0.00</c:formatCode>
                <c:ptCount val="25"/>
                <c:pt idx="0">
                  <c:v>0.43775397118581455</c:v>
                </c:pt>
                <c:pt idx="1">
                  <c:v>0.46688281611857341</c:v>
                </c:pt>
                <c:pt idx="2">
                  <c:v>0.42444682076170109</c:v>
                </c:pt>
                <c:pt idx="3">
                  <c:v>0.39312284620940657</c:v>
                </c:pt>
                <c:pt idx="4">
                  <c:v>0.38941553309841143</c:v>
                </c:pt>
                <c:pt idx="5">
                  <c:v>0.384586035864174</c:v>
                </c:pt>
                <c:pt idx="6">
                  <c:v>0.39354888494482598</c:v>
                </c:pt>
                <c:pt idx="7">
                  <c:v>0.39778628773839558</c:v>
                </c:pt>
                <c:pt idx="8">
                  <c:v>0.39442144087473913</c:v>
                </c:pt>
                <c:pt idx="9">
                  <c:v>0.38897232585384822</c:v>
                </c:pt>
                <c:pt idx="10">
                  <c:v>0.39381266254424602</c:v>
                </c:pt>
                <c:pt idx="11">
                  <c:v>0.40097495483400086</c:v>
                </c:pt>
                <c:pt idx="12">
                  <c:v>0.40000231885402232</c:v>
                </c:pt>
                <c:pt idx="13">
                  <c:v>0.40935606017534087</c:v>
                </c:pt>
                <c:pt idx="14">
                  <c:v>0.41733324059261317</c:v>
                </c:pt>
                <c:pt idx="15">
                  <c:v>0.40143007841527362</c:v>
                </c:pt>
                <c:pt idx="16">
                  <c:v>0.38324465961631982</c:v>
                </c:pt>
                <c:pt idx="17">
                  <c:v>0.36911481579998895</c:v>
                </c:pt>
                <c:pt idx="18">
                  <c:v>0.37327334960600861</c:v>
                </c:pt>
                <c:pt idx="19">
                  <c:v>0.37535274627405529</c:v>
                </c:pt>
                <c:pt idx="20">
                  <c:v>0.38962226967959501</c:v>
                </c:pt>
                <c:pt idx="21">
                  <c:v>0.3924503201130789</c:v>
                </c:pt>
                <c:pt idx="22">
                  <c:v>0.37902716361339228</c:v>
                </c:pt>
                <c:pt idx="23">
                  <c:v>0.3739762015144491</c:v>
                </c:pt>
                <c:pt idx="24">
                  <c:v>0.3777551020408163</c:v>
                </c:pt>
              </c:numCache>
            </c:numRef>
          </c:val>
          <c:smooth val="0"/>
          <c:extLst xmlns:c16r2="http://schemas.microsoft.com/office/drawing/2015/06/chart">
            <c:ext xmlns:c16="http://schemas.microsoft.com/office/drawing/2014/chart" uri="{C3380CC4-5D6E-409C-BE32-E72D297353CC}">
              <c16:uniqueId val="{00000003-3334-4FC9-BA8A-EF3D51A439E7}"/>
            </c:ext>
          </c:extLst>
        </c:ser>
        <c:dLbls>
          <c:showLegendKey val="0"/>
          <c:showVal val="0"/>
          <c:showCatName val="0"/>
          <c:showSerName val="0"/>
          <c:showPercent val="0"/>
          <c:showBubbleSize val="0"/>
        </c:dLbls>
        <c:smooth val="0"/>
        <c:axId val="332784152"/>
        <c:axId val="332779840"/>
      </c:lineChart>
      <c:catAx>
        <c:axId val="33278415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2779840"/>
        <c:crosses val="autoZero"/>
        <c:auto val="1"/>
        <c:lblAlgn val="ctr"/>
        <c:lblOffset val="100"/>
        <c:noMultiLvlLbl val="0"/>
      </c:catAx>
      <c:valAx>
        <c:axId val="33277984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2784152"/>
        <c:crosses val="autoZero"/>
        <c:crossBetween val="midCat"/>
      </c:valAx>
      <c:spPr>
        <a:noFill/>
        <a:ln>
          <a:noFill/>
        </a:ln>
        <a:effectLst/>
      </c:spPr>
    </c:plotArea>
    <c:legend>
      <c:legendPos val="b"/>
      <c:layout>
        <c:manualLayout>
          <c:xMode val="edge"/>
          <c:yMode val="edge"/>
          <c:x val="0.10036655178304865"/>
          <c:y val="0.38047307722898271"/>
          <c:w val="0.79894970259901421"/>
          <c:h val="3.6531138153185407E-2"/>
        </c:manualLayout>
      </c:layout>
      <c:overlay val="0"/>
      <c:spPr>
        <a:solidFill>
          <a:schemeClr val="bg1"/>
        </a:solidFill>
        <a:ln>
          <a:solidFill>
            <a:schemeClr val="accent3"/>
          </a:solid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Quebec</a:t>
            </a:r>
            <a:r>
              <a:rPr lang="en-US" sz="1800" b="1" baseline="0"/>
              <a:t> City</a:t>
            </a:r>
            <a:endParaRPr lang="en-US" sz="1800" b="1"/>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6E27-4802-BB88-1139D06E41D8}"/>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Affordability'!$JA$8:$JA$32</c:f>
              <c:numCache>
                <c:formatCode>#,##0.00</c:formatCode>
                <c:ptCount val="25"/>
                <c:pt idx="0">
                  <c:v>0.36183971517837682</c:v>
                </c:pt>
                <c:pt idx="1">
                  <c:v>0.33557046979865773</c:v>
                </c:pt>
                <c:pt idx="2">
                  <c:v>0.33316234932033856</c:v>
                </c:pt>
                <c:pt idx="3">
                  <c:v>0.32121100239985234</c:v>
                </c:pt>
                <c:pt idx="4">
                  <c:v>0.32413823937050118</c:v>
                </c:pt>
                <c:pt idx="5">
                  <c:v>0.32786885245901637</c:v>
                </c:pt>
                <c:pt idx="6">
                  <c:v>0.33408408408408408</c:v>
                </c:pt>
                <c:pt idx="7">
                  <c:v>0.34040534023771635</c:v>
                </c:pt>
                <c:pt idx="8">
                  <c:v>0.33017411940917807</c:v>
                </c:pt>
                <c:pt idx="9">
                  <c:v>0.32958924939793782</c:v>
                </c:pt>
                <c:pt idx="10">
                  <c:v>0.32790388363464879</c:v>
                </c:pt>
                <c:pt idx="11">
                  <c:v>0.32271410839884151</c:v>
                </c:pt>
                <c:pt idx="12">
                  <c:v>0.31289182332041715</c:v>
                </c:pt>
                <c:pt idx="13">
                  <c:v>0.31555695803092459</c:v>
                </c:pt>
                <c:pt idx="14">
                  <c:v>0.320243600788856</c:v>
                </c:pt>
                <c:pt idx="15">
                  <c:v>0.29559505409582687</c:v>
                </c:pt>
                <c:pt idx="16">
                  <c:v>0.29385265784184628</c:v>
                </c:pt>
                <c:pt idx="17">
                  <c:v>0.29877338449941754</c:v>
                </c:pt>
                <c:pt idx="18">
                  <c:v>0.2981775927671152</c:v>
                </c:pt>
                <c:pt idx="19">
                  <c:v>0.30512072167683735</c:v>
                </c:pt>
                <c:pt idx="20">
                  <c:v>0.30643110433663195</c:v>
                </c:pt>
                <c:pt idx="21">
                  <c:v>0.3093918473529379</c:v>
                </c:pt>
                <c:pt idx="22">
                  <c:v>0.30403839115051445</c:v>
                </c:pt>
                <c:pt idx="23">
                  <c:v>0.30469681316061353</c:v>
                </c:pt>
                <c:pt idx="24">
                  <c:v>0.3066761028544468</c:v>
                </c:pt>
              </c:numCache>
            </c:numRef>
          </c:val>
          <c:smooth val="0"/>
          <c:extLst xmlns:c16r2="http://schemas.microsoft.com/office/drawing/2015/06/chart">
            <c:ext xmlns:c16="http://schemas.microsoft.com/office/drawing/2014/chart" uri="{C3380CC4-5D6E-409C-BE32-E72D297353CC}">
              <c16:uniqueId val="{00000001-6E27-4802-BB88-1139D06E41D8}"/>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Affordability'!$JB$8:$JB$32</c:f>
              <c:numCache>
                <c:formatCode>#,##0.00</c:formatCode>
                <c:ptCount val="25"/>
                <c:pt idx="0">
                  <c:v>0.38799680302259681</c:v>
                </c:pt>
                <c:pt idx="1">
                  <c:v>0.36320568495854716</c:v>
                </c:pt>
                <c:pt idx="2">
                  <c:v>0.35778404719158757</c:v>
                </c:pt>
                <c:pt idx="3">
                  <c:v>0.35074764629868932</c:v>
                </c:pt>
                <c:pt idx="4">
                  <c:v>0.35394405448503002</c:v>
                </c:pt>
                <c:pt idx="5">
                  <c:v>0.35767511177347244</c:v>
                </c:pt>
                <c:pt idx="6">
                  <c:v>0.36036036036036034</c:v>
                </c:pt>
                <c:pt idx="7">
                  <c:v>0.37135128025932695</c:v>
                </c:pt>
                <c:pt idx="8">
                  <c:v>0.36433006279633445</c:v>
                </c:pt>
                <c:pt idx="9">
                  <c:v>0.359551908434114</c:v>
                </c:pt>
                <c:pt idx="10">
                  <c:v>0.35369407672950881</c:v>
                </c:pt>
                <c:pt idx="11">
                  <c:v>0.35463088835037532</c:v>
                </c:pt>
                <c:pt idx="12">
                  <c:v>0.34418100565245885</c:v>
                </c:pt>
                <c:pt idx="13">
                  <c:v>0.34678048861503713</c:v>
                </c:pt>
                <c:pt idx="14">
                  <c:v>0.35259143925237679</c:v>
                </c:pt>
                <c:pt idx="15">
                  <c:v>0.32457496136012365</c:v>
                </c:pt>
                <c:pt idx="16">
                  <c:v>0.32157460669485066</c:v>
                </c:pt>
                <c:pt idx="17">
                  <c:v>0.3234427465223052</c:v>
                </c:pt>
                <c:pt idx="18">
                  <c:v>0.32528464665503476</c:v>
                </c:pt>
                <c:pt idx="19">
                  <c:v>0.32899973467763333</c:v>
                </c:pt>
                <c:pt idx="20">
                  <c:v>0.33328331451046056</c:v>
                </c:pt>
                <c:pt idx="21">
                  <c:v>0.34033103208823168</c:v>
                </c:pt>
                <c:pt idx="22">
                  <c:v>0.3318557078368376</c:v>
                </c:pt>
                <c:pt idx="23">
                  <c:v>0.3313995072717158</c:v>
                </c:pt>
                <c:pt idx="24">
                  <c:v>0.33073838169379571</c:v>
                </c:pt>
              </c:numCache>
            </c:numRef>
          </c:val>
          <c:smooth val="0"/>
          <c:extLst xmlns:c16r2="http://schemas.microsoft.com/office/drawing/2015/06/chart">
            <c:ext xmlns:c16="http://schemas.microsoft.com/office/drawing/2014/chart" uri="{C3380CC4-5D6E-409C-BE32-E72D297353CC}">
              <c16:uniqueId val="{00000002-6E27-4802-BB88-1139D06E41D8}"/>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Affordability'!$IY$8:$IY$32</c:f>
              <c:numCache>
                <c:formatCode>#,##0.00</c:formatCode>
                <c:ptCount val="25"/>
                <c:pt idx="0">
                  <c:v>0.39845963816028485</c:v>
                </c:pt>
                <c:pt idx="1">
                  <c:v>0.37899723647848399</c:v>
                </c:pt>
                <c:pt idx="2">
                  <c:v>0.37317260836111826</c:v>
                </c:pt>
                <c:pt idx="3">
                  <c:v>0.36182388776075319</c:v>
                </c:pt>
                <c:pt idx="4">
                  <c:v>0.36512123515297834</c:v>
                </c:pt>
                <c:pt idx="5">
                  <c:v>0.37257824143070045</c:v>
                </c:pt>
                <c:pt idx="6">
                  <c:v>0.3716216216216216</c:v>
                </c:pt>
                <c:pt idx="7">
                  <c:v>0.38295600776743088</c:v>
                </c:pt>
                <c:pt idx="8">
                  <c:v>0.37799244015119698</c:v>
                </c:pt>
                <c:pt idx="9">
                  <c:v>0.37453323795220211</c:v>
                </c:pt>
                <c:pt idx="10">
                  <c:v>0.36843132992657168</c:v>
                </c:pt>
                <c:pt idx="11">
                  <c:v>0.3617235061173828</c:v>
                </c:pt>
                <c:pt idx="12">
                  <c:v>0.3598255968184797</c:v>
                </c:pt>
                <c:pt idx="13">
                  <c:v>0.35873843649831427</c:v>
                </c:pt>
                <c:pt idx="14">
                  <c:v>0.36553057463778516</c:v>
                </c:pt>
                <c:pt idx="15">
                  <c:v>0.34196290571870169</c:v>
                </c:pt>
                <c:pt idx="16">
                  <c:v>0.33266338623605241</c:v>
                </c:pt>
                <c:pt idx="17">
                  <c:v>0.33440690742136642</c:v>
                </c:pt>
                <c:pt idx="18">
                  <c:v>0.33883817359899454</c:v>
                </c:pt>
                <c:pt idx="19">
                  <c:v>0.34491907667816396</c:v>
                </c:pt>
                <c:pt idx="20">
                  <c:v>0.34749919048484035</c:v>
                </c:pt>
                <c:pt idx="21">
                  <c:v>0.35476931829803549</c:v>
                </c:pt>
                <c:pt idx="22">
                  <c:v>0.34649640082963928</c:v>
                </c:pt>
                <c:pt idx="23">
                  <c:v>0.34570452197409202</c:v>
                </c:pt>
                <c:pt idx="24">
                  <c:v>0.3491389478650625</c:v>
                </c:pt>
              </c:numCache>
            </c:numRef>
          </c:val>
          <c:smooth val="0"/>
          <c:extLst xmlns:c16r2="http://schemas.microsoft.com/office/drawing/2015/06/chart">
            <c:ext xmlns:c16="http://schemas.microsoft.com/office/drawing/2014/chart" uri="{C3380CC4-5D6E-409C-BE32-E72D297353CC}">
              <c16:uniqueId val="{00000003-6E27-4802-BB88-1139D06E41D8}"/>
            </c:ext>
          </c:extLst>
        </c:ser>
        <c:dLbls>
          <c:showLegendKey val="0"/>
          <c:showVal val="0"/>
          <c:showCatName val="0"/>
          <c:showSerName val="0"/>
          <c:showPercent val="0"/>
          <c:showBubbleSize val="0"/>
        </c:dLbls>
        <c:smooth val="0"/>
        <c:axId val="332780624"/>
        <c:axId val="332781016"/>
      </c:lineChart>
      <c:catAx>
        <c:axId val="3327806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1016"/>
        <c:crosses val="autoZero"/>
        <c:auto val="1"/>
        <c:lblAlgn val="ctr"/>
        <c:lblOffset val="100"/>
        <c:noMultiLvlLbl val="0"/>
      </c:catAx>
      <c:valAx>
        <c:axId val="33278101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2780624"/>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Vancouver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Affordability'!$N$8:$N$32</c:f>
              <c:numCache>
                <c:formatCode>#,##0.00</c:formatCode>
                <c:ptCount val="25"/>
                <c:pt idx="0">
                  <c:v>0.62505250777115018</c:v>
                </c:pt>
                <c:pt idx="1">
                  <c:v>0.62686567164179108</c:v>
                </c:pt>
                <c:pt idx="2">
                  <c:v>0.6</c:v>
                </c:pt>
                <c:pt idx="3">
                  <c:v>0.58743786714866697</c:v>
                </c:pt>
                <c:pt idx="4">
                  <c:v>0.58115644261813915</c:v>
                </c:pt>
                <c:pt idx="5">
                  <c:v>0.59236507240017555</c:v>
                </c:pt>
                <c:pt idx="6">
                  <c:v>0.64434617814276685</c:v>
                </c:pt>
                <c:pt idx="7">
                  <c:v>0.65863146805321482</c:v>
                </c:pt>
                <c:pt idx="8">
                  <c:v>0.6635071090047393</c:v>
                </c:pt>
                <c:pt idx="9">
                  <c:v>0.65971563981042658</c:v>
                </c:pt>
                <c:pt idx="10">
                  <c:v>0.66269779100736326</c:v>
                </c:pt>
                <c:pt idx="11">
                  <c:v>0.67368747096174697</c:v>
                </c:pt>
                <c:pt idx="12">
                  <c:v>0.69648661197956974</c:v>
                </c:pt>
                <c:pt idx="13">
                  <c:v>0.69826984250135771</c:v>
                </c:pt>
                <c:pt idx="14">
                  <c:v>0.71162790697674416</c:v>
                </c:pt>
                <c:pt idx="15">
                  <c:v>0.72026022304832715</c:v>
                </c:pt>
                <c:pt idx="16">
                  <c:v>0.74309157055499653</c:v>
                </c:pt>
                <c:pt idx="17">
                  <c:v>0.65992260167017447</c:v>
                </c:pt>
                <c:pt idx="18">
                  <c:v>0.65641289658279167</c:v>
                </c:pt>
                <c:pt idx="19">
                  <c:v>0.67502410800385726</c:v>
                </c:pt>
                <c:pt idx="20">
                  <c:v>0.69018404907975461</c:v>
                </c:pt>
                <c:pt idx="21">
                  <c:v>0.67952307547110458</c:v>
                </c:pt>
                <c:pt idx="22">
                  <c:v>0.69793762575452711</c:v>
                </c:pt>
                <c:pt idx="23">
                  <c:v>0.72463768115942029</c:v>
                </c:pt>
                <c:pt idx="24">
                  <c:v>0.7295533085882504</c:v>
                </c:pt>
              </c:numCache>
            </c:numRef>
          </c:val>
          <c:smooth val="0"/>
          <c:extLst xmlns:c16r2="http://schemas.microsoft.com/office/drawing/2015/06/chart">
            <c:ext xmlns:c16="http://schemas.microsoft.com/office/drawing/2014/chart" uri="{C3380CC4-5D6E-409C-BE32-E72D297353CC}">
              <c16:uniqueId val="{00000000-45B2-4671-B00E-C19F5A51BFFB}"/>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Affordability'!$D$8:$D$32</c:f>
              <c:numCache>
                <c:formatCode>#,##0.00</c:formatCode>
                <c:ptCount val="25"/>
                <c:pt idx="0">
                  <c:v>0.80651936486600018</c:v>
                </c:pt>
                <c:pt idx="1">
                  <c:v>0.79601990049751248</c:v>
                </c:pt>
                <c:pt idx="2">
                  <c:v>0.77538461538461534</c:v>
                </c:pt>
                <c:pt idx="3">
                  <c:v>0.76818798011748757</c:v>
                </c:pt>
                <c:pt idx="4">
                  <c:v>0.79248605811564421</c:v>
                </c:pt>
                <c:pt idx="5">
                  <c:v>0.81614743308468629</c:v>
                </c:pt>
                <c:pt idx="6">
                  <c:v>0.90966519267214152</c:v>
                </c:pt>
                <c:pt idx="7">
                  <c:v>0.91924104174333587</c:v>
                </c:pt>
                <c:pt idx="8">
                  <c:v>0.94786729857819907</c:v>
                </c:pt>
                <c:pt idx="9">
                  <c:v>0.94786729857819907</c:v>
                </c:pt>
                <c:pt idx="10">
                  <c:v>0.93999686667711113</c:v>
                </c:pt>
                <c:pt idx="11">
                  <c:v>0.96639306179340256</c:v>
                </c:pt>
                <c:pt idx="12">
                  <c:v>0.99365423309085277</c:v>
                </c:pt>
                <c:pt idx="13">
                  <c:v>1.0241291023353247</c:v>
                </c:pt>
                <c:pt idx="14">
                  <c:v>1.0418604651162791</c:v>
                </c:pt>
                <c:pt idx="15">
                  <c:v>1.0687732342007434</c:v>
                </c:pt>
                <c:pt idx="16">
                  <c:v>1.1053487112005573</c:v>
                </c:pt>
                <c:pt idx="17">
                  <c:v>0.99395749881186779</c:v>
                </c:pt>
                <c:pt idx="18">
                  <c:v>0.96531308320998777</c:v>
                </c:pt>
                <c:pt idx="19">
                  <c:v>1.0028929604628736</c:v>
                </c:pt>
                <c:pt idx="20">
                  <c:v>1.0352760736196318</c:v>
                </c:pt>
                <c:pt idx="21">
                  <c:v>1.0343851259949035</c:v>
                </c:pt>
                <c:pt idx="22">
                  <c:v>1.056338028169014</c:v>
                </c:pt>
                <c:pt idx="23">
                  <c:v>1.1060259344012204</c:v>
                </c:pt>
                <c:pt idx="24">
                  <c:v>1.1227441443747601</c:v>
                </c:pt>
              </c:numCache>
            </c:numRef>
          </c:val>
          <c:smooth val="0"/>
          <c:extLst xmlns:c16r2="http://schemas.microsoft.com/office/drawing/2015/06/chart">
            <c:ext xmlns:c16="http://schemas.microsoft.com/office/drawing/2014/chart" uri="{C3380CC4-5D6E-409C-BE32-E72D297353CC}">
              <c16:uniqueId val="{00000002-45B2-4671-B00E-C19F5A51BFFB}"/>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45B2-4671-B00E-C19F5A51BFFB}"/>
            </c:ext>
          </c:extLst>
        </c:ser>
        <c:dLbls>
          <c:showLegendKey val="0"/>
          <c:showVal val="0"/>
          <c:showCatName val="0"/>
          <c:showSerName val="0"/>
          <c:showPercent val="0"/>
          <c:showBubbleSize val="0"/>
        </c:dLbls>
        <c:marker val="1"/>
        <c:smooth val="0"/>
        <c:axId val="332781408"/>
        <c:axId val="332784544"/>
      </c:lineChart>
      <c:catAx>
        <c:axId val="3327814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2784544"/>
        <c:crosses val="autoZero"/>
        <c:auto val="1"/>
        <c:lblAlgn val="ctr"/>
        <c:lblOffset val="100"/>
        <c:noMultiLvlLbl val="0"/>
      </c:catAx>
      <c:valAx>
        <c:axId val="332784544"/>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2781408"/>
        <c:crosses val="autoZero"/>
        <c:crossBetween val="midCat"/>
      </c:valAx>
      <c:spPr>
        <a:noFill/>
        <a:ln>
          <a:noFill/>
        </a:ln>
        <a:effectLst/>
      </c:spPr>
    </c:plotArea>
    <c:legend>
      <c:legendPos val="r"/>
      <c:layout>
        <c:manualLayout>
          <c:xMode val="edge"/>
          <c:yMode val="edge"/>
          <c:x val="4.7385247390976749E-2"/>
          <c:y val="0.69081444364908928"/>
          <c:w val="0.91447294478667218"/>
          <c:h val="7.9290384156525895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Calgary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Affordability'!$AU$8:$AU$32</c:f>
              <c:numCache>
                <c:formatCode>#,##0.00</c:formatCode>
                <c:ptCount val="25"/>
                <c:pt idx="0">
                  <c:v>0.60599939400060598</c:v>
                </c:pt>
                <c:pt idx="1">
                  <c:v>0.54338450922891146</c:v>
                </c:pt>
                <c:pt idx="2">
                  <c:v>0.54012345679012341</c:v>
                </c:pt>
                <c:pt idx="3">
                  <c:v>0.54564907275320973</c:v>
                </c:pt>
                <c:pt idx="4">
                  <c:v>0.61497868885731688</c:v>
                </c:pt>
                <c:pt idx="5">
                  <c:v>0.60888979094783846</c:v>
                </c:pt>
                <c:pt idx="6">
                  <c:v>0.61497868885731688</c:v>
                </c:pt>
                <c:pt idx="7">
                  <c:v>0.64177598385469226</c:v>
                </c:pt>
                <c:pt idx="8">
                  <c:v>0.71670316543898072</c:v>
                </c:pt>
                <c:pt idx="9">
                  <c:v>0.74656579733227157</c:v>
                </c:pt>
                <c:pt idx="10">
                  <c:v>0.76999602069239947</c:v>
                </c:pt>
                <c:pt idx="11">
                  <c:v>0.80516898608349896</c:v>
                </c:pt>
                <c:pt idx="12">
                  <c:v>0.83432657926102505</c:v>
                </c:pt>
                <c:pt idx="13">
                  <c:v>0.83358142304257221</c:v>
                </c:pt>
                <c:pt idx="14">
                  <c:v>0.83267248215701828</c:v>
                </c:pt>
                <c:pt idx="15">
                  <c:v>0.83168316831683164</c:v>
                </c:pt>
                <c:pt idx="16">
                  <c:v>0.85266342715687171</c:v>
                </c:pt>
                <c:pt idx="17">
                  <c:v>1.0437876840960758</c:v>
                </c:pt>
                <c:pt idx="18">
                  <c:v>1.0782416367155101</c:v>
                </c:pt>
                <c:pt idx="19">
                  <c:v>0.78718409059522165</c:v>
                </c:pt>
                <c:pt idx="20">
                  <c:v>0.76604554865424435</c:v>
                </c:pt>
                <c:pt idx="21">
                  <c:v>0.76164194549844777</c:v>
                </c:pt>
                <c:pt idx="22">
                  <c:v>0.78049418224604528</c:v>
                </c:pt>
                <c:pt idx="23">
                  <c:v>0.78977783485296005</c:v>
                </c:pt>
                <c:pt idx="24">
                  <c:v>0.85868309587986136</c:v>
                </c:pt>
              </c:numCache>
            </c:numRef>
          </c:val>
          <c:smooth val="0"/>
          <c:extLst xmlns:c16r2="http://schemas.microsoft.com/office/drawing/2015/06/chart">
            <c:ext xmlns:c16="http://schemas.microsoft.com/office/drawing/2014/chart" uri="{C3380CC4-5D6E-409C-BE32-E72D297353CC}">
              <c16:uniqueId val="{00000000-8CF4-41C6-B9DB-21942C7447CC}"/>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Affordability'!$AK$8:$AK$32</c:f>
              <c:numCache>
                <c:formatCode>#,##0.00</c:formatCode>
                <c:ptCount val="25"/>
                <c:pt idx="0">
                  <c:v>0.77567922432077563</c:v>
                </c:pt>
                <c:pt idx="1">
                  <c:v>0.6624115922028635</c:v>
                </c:pt>
                <c:pt idx="2">
                  <c:v>0.68930041152263377</c:v>
                </c:pt>
                <c:pt idx="3">
                  <c:v>0.69543509272467907</c:v>
                </c:pt>
                <c:pt idx="4">
                  <c:v>0.75502334077531963</c:v>
                </c:pt>
                <c:pt idx="5">
                  <c:v>0.79155672823218992</c:v>
                </c:pt>
                <c:pt idx="6">
                  <c:v>0.79642784655977272</c:v>
                </c:pt>
                <c:pt idx="7">
                  <c:v>0.79919273461150353</c:v>
                </c:pt>
                <c:pt idx="8">
                  <c:v>0.83615369301214415</c:v>
                </c:pt>
                <c:pt idx="9">
                  <c:v>0.8719888512840932</c:v>
                </c:pt>
                <c:pt idx="10">
                  <c:v>0.94309590131317156</c:v>
                </c:pt>
                <c:pt idx="11">
                  <c:v>0.95427435387673953</c:v>
                </c:pt>
                <c:pt idx="12">
                  <c:v>1.0727056019070322</c:v>
                </c:pt>
                <c:pt idx="13">
                  <c:v>1.0122060136945519</c:v>
                </c:pt>
                <c:pt idx="14">
                  <c:v>1.070578905630452</c:v>
                </c:pt>
                <c:pt idx="15">
                  <c:v>1.0693069306930694</c:v>
                </c:pt>
                <c:pt idx="16">
                  <c:v>1.1002108737508023</c:v>
                </c:pt>
                <c:pt idx="17">
                  <c:v>1.304734605120095</c:v>
                </c:pt>
                <c:pt idx="18">
                  <c:v>1.4376555156206801</c:v>
                </c:pt>
                <c:pt idx="19">
                  <c:v>0.99433779864659577</c:v>
                </c:pt>
                <c:pt idx="20">
                  <c:v>0.99378881987577639</c:v>
                </c:pt>
                <c:pt idx="21">
                  <c:v>0.98516729906864431</c:v>
                </c:pt>
                <c:pt idx="22">
                  <c:v>1.0197411426330238</c:v>
                </c:pt>
                <c:pt idx="23">
                  <c:v>1.0787209451650186</c:v>
                </c:pt>
                <c:pt idx="24">
                  <c:v>1.0781671159029649</c:v>
                </c:pt>
              </c:numCache>
            </c:numRef>
          </c:val>
          <c:smooth val="0"/>
          <c:extLst xmlns:c16r2="http://schemas.microsoft.com/office/drawing/2015/06/chart">
            <c:ext xmlns:c16="http://schemas.microsoft.com/office/drawing/2014/chart" uri="{C3380CC4-5D6E-409C-BE32-E72D297353CC}">
              <c16:uniqueId val="{00000002-8CF4-41C6-B9DB-21942C7447CC}"/>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8CF4-41C6-B9DB-21942C7447CC}"/>
            </c:ext>
          </c:extLst>
        </c:ser>
        <c:dLbls>
          <c:showLegendKey val="0"/>
          <c:showVal val="0"/>
          <c:showCatName val="0"/>
          <c:showSerName val="0"/>
          <c:showPercent val="0"/>
          <c:showBubbleSize val="0"/>
        </c:dLbls>
        <c:marker val="1"/>
        <c:smooth val="0"/>
        <c:axId val="332783368"/>
        <c:axId val="332784936"/>
      </c:lineChart>
      <c:catAx>
        <c:axId val="33278336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2784936"/>
        <c:crosses val="autoZero"/>
        <c:auto val="1"/>
        <c:lblAlgn val="ctr"/>
        <c:lblOffset val="100"/>
        <c:noMultiLvlLbl val="0"/>
      </c:catAx>
      <c:valAx>
        <c:axId val="33278493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2783368"/>
        <c:crosses val="autoZero"/>
        <c:crossBetween val="midCat"/>
      </c:valAx>
      <c:spPr>
        <a:noFill/>
        <a:ln>
          <a:noFill/>
        </a:ln>
        <a:effectLst/>
      </c:spPr>
    </c:plotArea>
    <c:legend>
      <c:legendPos val="r"/>
      <c:layout>
        <c:manualLayout>
          <c:xMode val="edge"/>
          <c:yMode val="edge"/>
          <c:x val="4.7385247390976791E-2"/>
          <c:y val="0.80394575678040248"/>
          <c:w val="0.91300595217812031"/>
          <c:h val="5.5047959914101635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Vancouver</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FCA0-4BDB-A0C2-7F31EEB93509}"/>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Affordability'!$L$8:$L$32</c:f>
              <c:numCache>
                <c:formatCode>#,##0.00</c:formatCode>
                <c:ptCount val="25"/>
                <c:pt idx="0">
                  <c:v>0.48675171736997058</c:v>
                </c:pt>
                <c:pt idx="1">
                  <c:v>0.46857567869096317</c:v>
                </c:pt>
                <c:pt idx="2">
                  <c:v>0.45874257483973419</c:v>
                </c:pt>
                <c:pt idx="3">
                  <c:v>0.44894670196845859</c:v>
                </c:pt>
                <c:pt idx="4">
                  <c:v>0.44354838709677419</c:v>
                </c:pt>
                <c:pt idx="5">
                  <c:v>0.45236233664693398</c:v>
                </c:pt>
                <c:pt idx="6">
                  <c:v>0.45571316877024459</c:v>
                </c:pt>
                <c:pt idx="7">
                  <c:v>0.46838144445692464</c:v>
                </c:pt>
                <c:pt idx="8">
                  <c:v>0.47175109513647084</c:v>
                </c:pt>
                <c:pt idx="9">
                  <c:v>0.46842400448681998</c:v>
                </c:pt>
                <c:pt idx="10">
                  <c:v>0.46867728854122809</c:v>
                </c:pt>
                <c:pt idx="11">
                  <c:v>0.47252664887359425</c:v>
                </c:pt>
                <c:pt idx="12">
                  <c:v>0.49378055953018424</c:v>
                </c:pt>
                <c:pt idx="13">
                  <c:v>0.49761641736084156</c:v>
                </c:pt>
                <c:pt idx="14">
                  <c:v>0.50280045613531577</c:v>
                </c:pt>
                <c:pt idx="15">
                  <c:v>0.50363647194528227</c:v>
                </c:pt>
                <c:pt idx="16">
                  <c:v>0.49969991978775241</c:v>
                </c:pt>
                <c:pt idx="17">
                  <c:v>0.47922968265824556</c:v>
                </c:pt>
                <c:pt idx="18">
                  <c:v>0.48535489197284859</c:v>
                </c:pt>
                <c:pt idx="19">
                  <c:v>0.495784650035059</c:v>
                </c:pt>
                <c:pt idx="20">
                  <c:v>0.49982529254820646</c:v>
                </c:pt>
                <c:pt idx="21">
                  <c:v>0.49079643081928914</c:v>
                </c:pt>
                <c:pt idx="22">
                  <c:v>0.4958234689775316</c:v>
                </c:pt>
                <c:pt idx="23">
                  <c:v>0.51721791207295498</c:v>
                </c:pt>
                <c:pt idx="24">
                  <c:v>0.51997810618500273</c:v>
                </c:pt>
              </c:numCache>
            </c:numRef>
          </c:val>
          <c:smooth val="0"/>
          <c:extLst xmlns:c16r2="http://schemas.microsoft.com/office/drawing/2015/06/chart">
            <c:ext xmlns:c16="http://schemas.microsoft.com/office/drawing/2014/chart" uri="{C3380CC4-5D6E-409C-BE32-E72D297353CC}">
              <c16:uniqueId val="{00000001-FCA0-4BDB-A0C2-7F31EEB93509}"/>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Affordability'!$M$8:$M$32</c:f>
              <c:numCache>
                <c:formatCode>#,##0.00</c:formatCode>
                <c:ptCount val="25"/>
                <c:pt idx="0">
                  <c:v>0.52993130520117759</c:v>
                </c:pt>
                <c:pt idx="1">
                  <c:v>0.50948307921160285</c:v>
                </c:pt>
                <c:pt idx="2">
                  <c:v>0.49403046521202143</c:v>
                </c:pt>
                <c:pt idx="3">
                  <c:v>0.49038793599631636</c:v>
                </c:pt>
                <c:pt idx="4">
                  <c:v>0.4838709677419355</c:v>
                </c:pt>
                <c:pt idx="5">
                  <c:v>0.48922149000335086</c:v>
                </c:pt>
                <c:pt idx="6">
                  <c:v>0.49927398637328269</c:v>
                </c:pt>
                <c:pt idx="7">
                  <c:v>0.50544760193193305</c:v>
                </c:pt>
                <c:pt idx="8">
                  <c:v>0.51218690329102545</c:v>
                </c:pt>
                <c:pt idx="9">
                  <c:v>0.51822770611329216</c:v>
                </c:pt>
                <c:pt idx="10">
                  <c:v>0.51521262215525077</c:v>
                </c:pt>
                <c:pt idx="11">
                  <c:v>0.52140871599844885</c:v>
                </c:pt>
                <c:pt idx="12">
                  <c:v>0.54315861548320266</c:v>
                </c:pt>
                <c:pt idx="13">
                  <c:v>0.54737805909692572</c:v>
                </c:pt>
                <c:pt idx="14">
                  <c:v>0.55866717348368411</c:v>
                </c:pt>
                <c:pt idx="15">
                  <c:v>0.55237548535934189</c:v>
                </c:pt>
                <c:pt idx="16">
                  <c:v>0.54966991176652769</c:v>
                </c:pt>
                <c:pt idx="17">
                  <c:v>0.53247742517582841</c:v>
                </c:pt>
                <c:pt idx="18">
                  <c:v>0.54245546749906615</c:v>
                </c:pt>
                <c:pt idx="19">
                  <c:v>0.56547780655427304</c:v>
                </c:pt>
                <c:pt idx="20">
                  <c:v>0.55536143616467382</c:v>
                </c:pt>
                <c:pt idx="21">
                  <c:v>0.5725958359558373</c:v>
                </c:pt>
                <c:pt idx="22">
                  <c:v>0.56818689417965784</c:v>
                </c:pt>
                <c:pt idx="23">
                  <c:v>0.59888389818973731</c:v>
                </c:pt>
                <c:pt idx="24">
                  <c:v>0.60864805692391899</c:v>
                </c:pt>
              </c:numCache>
            </c:numRef>
          </c:val>
          <c:smooth val="0"/>
          <c:extLst xmlns:c16r2="http://schemas.microsoft.com/office/drawing/2015/06/chart">
            <c:ext xmlns:c16="http://schemas.microsoft.com/office/drawing/2014/chart" uri="{C3380CC4-5D6E-409C-BE32-E72D297353CC}">
              <c16:uniqueId val="{00000002-FCA0-4BDB-A0C2-7F31EEB93509}"/>
            </c:ext>
          </c:extLst>
        </c:ser>
        <c:ser>
          <c:idx val="1"/>
          <c:order val="3"/>
          <c:tx>
            <c:v>Median</c:v>
          </c:tx>
          <c:spPr>
            <a:ln w="28575">
              <a:solidFill>
                <a:srgbClr val="FF6600"/>
              </a:solidFill>
            </a:ln>
          </c:spPr>
          <c:marker>
            <c:symbol val="circle"/>
            <c:size val="7"/>
            <c:spPr>
              <a:solidFill>
                <a:srgbClr val="FF6600"/>
              </a:solidFill>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Affordability'!$J$8:$J$32</c:f>
              <c:numCache>
                <c:formatCode>#,##0.00</c:formatCode>
                <c:ptCount val="25"/>
                <c:pt idx="0">
                  <c:v>0.54955839057899902</c:v>
                </c:pt>
                <c:pt idx="1">
                  <c:v>0.52807735217552998</c:v>
                </c:pt>
                <c:pt idx="2">
                  <c:v>0.51167441039816508</c:v>
                </c:pt>
                <c:pt idx="3">
                  <c:v>0.51110855301024516</c:v>
                </c:pt>
                <c:pt idx="4">
                  <c:v>0.50403225806451613</c:v>
                </c:pt>
                <c:pt idx="5">
                  <c:v>0.51602814698983579</c:v>
                </c:pt>
                <c:pt idx="6">
                  <c:v>0.51937897911314646</c:v>
                </c:pt>
                <c:pt idx="7">
                  <c:v>0.53577445804784907</c:v>
                </c:pt>
                <c:pt idx="8">
                  <c:v>0.53914410872739527</c:v>
                </c:pt>
                <c:pt idx="9">
                  <c:v>0.53841839596186203</c:v>
                </c:pt>
                <c:pt idx="10">
                  <c:v>0.54180424136326366</c:v>
                </c:pt>
                <c:pt idx="11">
                  <c:v>0.54747915179837126</c:v>
                </c:pt>
                <c:pt idx="12">
                  <c:v>0.56620170826127791</c:v>
                </c:pt>
                <c:pt idx="13">
                  <c:v>0.58055248692098183</c:v>
                </c:pt>
                <c:pt idx="14">
                  <c:v>0.58495739341232811</c:v>
                </c:pt>
                <c:pt idx="15">
                  <c:v>0.58486816096871497</c:v>
                </c:pt>
                <c:pt idx="16">
                  <c:v>0.58714740575060909</c:v>
                </c:pt>
                <c:pt idx="17">
                  <c:v>0.57389233602283729</c:v>
                </c:pt>
                <c:pt idx="18">
                  <c:v>0.57100575526217479</c:v>
                </c:pt>
                <c:pt idx="19">
                  <c:v>0.59494158004207076</c:v>
                </c:pt>
                <c:pt idx="20">
                  <c:v>0.60256715823867113</c:v>
                </c:pt>
                <c:pt idx="21">
                  <c:v>0.59986230433468668</c:v>
                </c:pt>
                <c:pt idx="22">
                  <c:v>0.61642917764774197</c:v>
                </c:pt>
                <c:pt idx="23">
                  <c:v>0.63699469171090239</c:v>
                </c:pt>
                <c:pt idx="24">
                  <c:v>0.65681444991789817</c:v>
                </c:pt>
              </c:numCache>
            </c:numRef>
          </c:val>
          <c:smooth val="0"/>
          <c:extLst xmlns:c16r2="http://schemas.microsoft.com/office/drawing/2015/06/chart">
            <c:ext xmlns:c16="http://schemas.microsoft.com/office/drawing/2014/chart" uri="{C3380CC4-5D6E-409C-BE32-E72D297353CC}">
              <c16:uniqueId val="{00000003-FCA0-4BDB-A0C2-7F31EEB93509}"/>
            </c:ext>
          </c:extLst>
        </c:ser>
        <c:dLbls>
          <c:showLegendKey val="0"/>
          <c:showVal val="0"/>
          <c:showCatName val="0"/>
          <c:showSerName val="0"/>
          <c:showPercent val="0"/>
          <c:showBubbleSize val="0"/>
        </c:dLbls>
        <c:smooth val="0"/>
        <c:axId val="11413200"/>
        <c:axId val="11413592"/>
      </c:lineChart>
      <c:catAx>
        <c:axId val="114132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413592"/>
        <c:crosses val="autoZero"/>
        <c:auto val="1"/>
        <c:lblAlgn val="ctr"/>
        <c:lblOffset val="100"/>
        <c:noMultiLvlLbl val="0"/>
      </c:catAx>
      <c:valAx>
        <c:axId val="11413592"/>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1413200"/>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Edmonton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Affordability'!$BY$8:$BY$32</c:f>
              <c:numCache>
                <c:formatCode>#,##0.00</c:formatCode>
                <c:ptCount val="25"/>
                <c:pt idx="0">
                  <c:v>0.52115947884052116</c:v>
                </c:pt>
                <c:pt idx="1">
                  <c:v>0.46575815076763843</c:v>
                </c:pt>
                <c:pt idx="2">
                  <c:v>0.47839506172839508</c:v>
                </c:pt>
                <c:pt idx="3">
                  <c:v>0.49750356633380882</c:v>
                </c:pt>
                <c:pt idx="4">
                  <c:v>0.5480008118530546</c:v>
                </c:pt>
                <c:pt idx="5">
                  <c:v>0.53582301603409788</c:v>
                </c:pt>
                <c:pt idx="6">
                  <c:v>0.53582301603409788</c:v>
                </c:pt>
                <c:pt idx="7">
                  <c:v>0.54490413723511599</c:v>
                </c:pt>
                <c:pt idx="8">
                  <c:v>0.54947242683655184</c:v>
                </c:pt>
                <c:pt idx="9">
                  <c:v>0.58530758510850089</c:v>
                </c:pt>
                <c:pt idx="10">
                  <c:v>0.60286510147234385</c:v>
                </c:pt>
                <c:pt idx="11">
                  <c:v>0.6560636182902585</c:v>
                </c:pt>
                <c:pt idx="12">
                  <c:v>0.71513706793802145</c:v>
                </c:pt>
                <c:pt idx="13">
                  <c:v>0.74426912771658227</c:v>
                </c:pt>
                <c:pt idx="14">
                  <c:v>0.74345757335448059</c:v>
                </c:pt>
                <c:pt idx="15">
                  <c:v>0.74851485148514851</c:v>
                </c:pt>
                <c:pt idx="16">
                  <c:v>0.73714128541303747</c:v>
                </c:pt>
                <c:pt idx="17">
                  <c:v>0.88959177621824648</c:v>
                </c:pt>
                <c:pt idx="18">
                  <c:v>0.98424108377108099</c:v>
                </c:pt>
                <c:pt idx="19">
                  <c:v>0.74161027482391939</c:v>
                </c:pt>
                <c:pt idx="20">
                  <c:v>0.74120082815734989</c:v>
                </c:pt>
                <c:pt idx="21">
                  <c:v>0.74508451190065539</c:v>
                </c:pt>
                <c:pt idx="22">
                  <c:v>0.72323179500588308</c:v>
                </c:pt>
                <c:pt idx="23">
                  <c:v>0.75125208681135225</c:v>
                </c:pt>
                <c:pt idx="24">
                  <c:v>0.80477474008471317</c:v>
                </c:pt>
              </c:numCache>
            </c:numRef>
          </c:val>
          <c:smooth val="0"/>
          <c:extLst xmlns:c16r2="http://schemas.microsoft.com/office/drawing/2015/06/chart">
            <c:ext xmlns:c16="http://schemas.microsoft.com/office/drawing/2014/chart" uri="{C3380CC4-5D6E-409C-BE32-E72D297353CC}">
              <c16:uniqueId val="{00000000-972F-4080-9AE5-564EDCB57271}"/>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Affordability'!$BO$8:$BO$32</c:f>
              <c:numCache>
                <c:formatCode>#,##0.00</c:formatCode>
                <c:ptCount val="25"/>
                <c:pt idx="0">
                  <c:v>0.70295929704070292</c:v>
                </c:pt>
                <c:pt idx="1">
                  <c:v>0.61066068656201489</c:v>
                </c:pt>
                <c:pt idx="2">
                  <c:v>0.63786008230452673</c:v>
                </c:pt>
                <c:pt idx="3">
                  <c:v>0.67403708987161193</c:v>
                </c:pt>
                <c:pt idx="4">
                  <c:v>0.73066774913740618</c:v>
                </c:pt>
                <c:pt idx="5">
                  <c:v>0.71848995331844934</c:v>
                </c:pt>
                <c:pt idx="6">
                  <c:v>0.70631215749949261</c:v>
                </c:pt>
                <c:pt idx="7">
                  <c:v>0.71442986881937431</c:v>
                </c:pt>
                <c:pt idx="8">
                  <c:v>0.71670316543898072</c:v>
                </c:pt>
                <c:pt idx="9">
                  <c:v>0.75253832371092977</c:v>
                </c:pt>
                <c:pt idx="10">
                  <c:v>0.79984082769598086</c:v>
                </c:pt>
                <c:pt idx="11">
                  <c:v>0.89463220675944333</c:v>
                </c:pt>
                <c:pt idx="12">
                  <c:v>0.94159713945172829</c:v>
                </c:pt>
                <c:pt idx="13">
                  <c:v>0.98838940160762134</c:v>
                </c:pt>
                <c:pt idx="14">
                  <c:v>1.0111022997620935</c:v>
                </c:pt>
                <c:pt idx="15">
                  <c:v>1.0099009900990099</c:v>
                </c:pt>
                <c:pt idx="16">
                  <c:v>0.99018978637572197</c:v>
                </c:pt>
                <c:pt idx="17">
                  <c:v>1.2311950182860532</c:v>
                </c:pt>
                <c:pt idx="18">
                  <c:v>1.271772186895217</c:v>
                </c:pt>
                <c:pt idx="19">
                  <c:v>0.99433779864659577</c:v>
                </c:pt>
                <c:pt idx="20">
                  <c:v>0.99378881987577639</c:v>
                </c:pt>
                <c:pt idx="21">
                  <c:v>0.99344601586754055</c:v>
                </c:pt>
                <c:pt idx="22">
                  <c:v>0.9805203294548307</c:v>
                </c:pt>
                <c:pt idx="23">
                  <c:v>1.001669449081803</c:v>
                </c:pt>
                <c:pt idx="24">
                  <c:v>1.0781671159029649</c:v>
                </c:pt>
              </c:numCache>
            </c:numRef>
          </c:val>
          <c:smooth val="0"/>
          <c:extLst xmlns:c16r2="http://schemas.microsoft.com/office/drawing/2015/06/chart">
            <c:ext xmlns:c16="http://schemas.microsoft.com/office/drawing/2014/chart" uri="{C3380CC4-5D6E-409C-BE32-E72D297353CC}">
              <c16:uniqueId val="{00000002-972F-4080-9AE5-564EDCB57271}"/>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972F-4080-9AE5-564EDCB57271}"/>
            </c:ext>
          </c:extLst>
        </c:ser>
        <c:dLbls>
          <c:showLegendKey val="0"/>
          <c:showVal val="0"/>
          <c:showCatName val="0"/>
          <c:showSerName val="0"/>
          <c:showPercent val="0"/>
          <c:showBubbleSize val="0"/>
        </c:dLbls>
        <c:marker val="1"/>
        <c:smooth val="0"/>
        <c:axId val="333617400"/>
        <c:axId val="333609952"/>
      </c:lineChart>
      <c:catAx>
        <c:axId val="33361740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09952"/>
        <c:crosses val="autoZero"/>
        <c:auto val="1"/>
        <c:lblAlgn val="ctr"/>
        <c:lblOffset val="100"/>
        <c:noMultiLvlLbl val="0"/>
      </c:catAx>
      <c:valAx>
        <c:axId val="333609952"/>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7400"/>
        <c:crosses val="autoZero"/>
        <c:crossBetween val="midCat"/>
      </c:valAx>
      <c:spPr>
        <a:noFill/>
        <a:ln>
          <a:noFill/>
        </a:ln>
        <a:effectLst/>
      </c:spPr>
    </c:plotArea>
    <c:legend>
      <c:legendPos val="r"/>
      <c:layout>
        <c:manualLayout>
          <c:xMode val="edge"/>
          <c:yMode val="edge"/>
          <c:x val="4.8852239999528715E-2"/>
          <c:y val="0.78374373657838226"/>
          <c:w val="0.91153895956956821"/>
          <c:h val="6.7169172035313765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Winnipeg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Affordability'!$DI$8:$DI$32</c:f>
              <c:numCache>
                <c:formatCode>#,##0.00</c:formatCode>
                <c:ptCount val="25"/>
                <c:pt idx="0">
                  <c:v>0.39544307668782019</c:v>
                </c:pt>
                <c:pt idx="1">
                  <c:v>0.38422794646711755</c:v>
                </c:pt>
                <c:pt idx="2">
                  <c:v>0.38038884192730349</c:v>
                </c:pt>
                <c:pt idx="3">
                  <c:v>0.39228478469330075</c:v>
                </c:pt>
                <c:pt idx="4">
                  <c:v>0.40885153033518901</c:v>
                </c:pt>
                <c:pt idx="5">
                  <c:v>0.41460117169896349</c:v>
                </c:pt>
                <c:pt idx="6">
                  <c:v>0.43547615249641092</c:v>
                </c:pt>
                <c:pt idx="7">
                  <c:v>0.49720771032246441</c:v>
                </c:pt>
                <c:pt idx="8">
                  <c:v>0.50261214195640425</c:v>
                </c:pt>
                <c:pt idx="9">
                  <c:v>0.50801657359034413</c:v>
                </c:pt>
                <c:pt idx="10">
                  <c:v>0.51854519265394305</c:v>
                </c:pt>
                <c:pt idx="11">
                  <c:v>0.53544440446203667</c:v>
                </c:pt>
                <c:pt idx="12">
                  <c:v>0.54584681769147791</c:v>
                </c:pt>
                <c:pt idx="13">
                  <c:v>0.56696308272702778</c:v>
                </c:pt>
                <c:pt idx="14">
                  <c:v>0.55421270718232041</c:v>
                </c:pt>
                <c:pt idx="15">
                  <c:v>0.5775180474389825</c:v>
                </c:pt>
                <c:pt idx="16">
                  <c:v>0.59778407626900287</c:v>
                </c:pt>
                <c:pt idx="17">
                  <c:v>0.62919419891873341</c:v>
                </c:pt>
                <c:pt idx="18">
                  <c:v>0.59201618551085522</c:v>
                </c:pt>
                <c:pt idx="19">
                  <c:v>0.5810711665443874</c:v>
                </c:pt>
                <c:pt idx="20">
                  <c:v>0.58098132870169339</c:v>
                </c:pt>
                <c:pt idx="21">
                  <c:v>0.61547352452503068</c:v>
                </c:pt>
                <c:pt idx="22">
                  <c:v>0.61986642034958084</c:v>
                </c:pt>
                <c:pt idx="23">
                  <c:v>0.65098698026039481</c:v>
                </c:pt>
                <c:pt idx="24">
                  <c:v>0.6383806928766057</c:v>
                </c:pt>
              </c:numCache>
            </c:numRef>
          </c:val>
          <c:smooth val="0"/>
          <c:extLst xmlns:c16r2="http://schemas.microsoft.com/office/drawing/2015/06/chart">
            <c:ext xmlns:c16="http://schemas.microsoft.com/office/drawing/2014/chart" uri="{C3380CC4-5D6E-409C-BE32-E72D297353CC}">
              <c16:uniqueId val="{00000000-544F-47B0-9211-C2BA139F8DF5}"/>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Affordability'!$CY$8:$CY$32</c:f>
              <c:numCache>
                <c:formatCode>#,##0.00</c:formatCode>
                <c:ptCount val="25"/>
                <c:pt idx="0">
                  <c:v>0.47343069041975688</c:v>
                </c:pt>
                <c:pt idx="1">
                  <c:v>0.43171679378327815</c:v>
                </c:pt>
                <c:pt idx="2">
                  <c:v>0.44125105663567205</c:v>
                </c:pt>
                <c:pt idx="3">
                  <c:v>0.44712029223107402</c:v>
                </c:pt>
                <c:pt idx="4">
                  <c:v>0.48737268516777493</c:v>
                </c:pt>
                <c:pt idx="5">
                  <c:v>0.48129788192879674</c:v>
                </c:pt>
                <c:pt idx="6">
                  <c:v>0.51682884032541077</c:v>
                </c:pt>
                <c:pt idx="7">
                  <c:v>0.58584038911907765</c:v>
                </c:pt>
                <c:pt idx="8">
                  <c:v>0.59448747973338134</c:v>
                </c:pt>
                <c:pt idx="9">
                  <c:v>0.59448747973338134</c:v>
                </c:pt>
                <c:pt idx="10">
                  <c:v>0.60712999639899168</c:v>
                </c:pt>
                <c:pt idx="11">
                  <c:v>0.61532925512774383</c:v>
                </c:pt>
                <c:pt idx="12">
                  <c:v>0.62567421790722766</c:v>
                </c:pt>
                <c:pt idx="13">
                  <c:v>0.64672594987873888</c:v>
                </c:pt>
                <c:pt idx="14">
                  <c:v>0.64848066298342544</c:v>
                </c:pt>
                <c:pt idx="15">
                  <c:v>0.68064627019594359</c:v>
                </c:pt>
                <c:pt idx="16">
                  <c:v>0.71115691832002059</c:v>
                </c:pt>
                <c:pt idx="17">
                  <c:v>0.75173774993563891</c:v>
                </c:pt>
                <c:pt idx="18">
                  <c:v>0.69473192747646095</c:v>
                </c:pt>
                <c:pt idx="19">
                  <c:v>0.63389581804842254</c:v>
                </c:pt>
                <c:pt idx="20">
                  <c:v>0.66869300911854102</c:v>
                </c:pt>
                <c:pt idx="21">
                  <c:v>0.74550314238243154</c:v>
                </c:pt>
                <c:pt idx="22">
                  <c:v>0.69745630240159162</c:v>
                </c:pt>
                <c:pt idx="23">
                  <c:v>0.77278454430911381</c:v>
                </c:pt>
                <c:pt idx="24">
                  <c:v>0.71934604904632149</c:v>
                </c:pt>
              </c:numCache>
            </c:numRef>
          </c:val>
          <c:smooth val="0"/>
          <c:extLst xmlns:c16r2="http://schemas.microsoft.com/office/drawing/2015/06/chart">
            <c:ext xmlns:c16="http://schemas.microsoft.com/office/drawing/2014/chart" uri="{C3380CC4-5D6E-409C-BE32-E72D297353CC}">
              <c16:uniqueId val="{00000002-544F-47B0-9211-C2BA139F8DF5}"/>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544F-47B0-9211-C2BA139F8DF5}"/>
            </c:ext>
          </c:extLst>
        </c:ser>
        <c:dLbls>
          <c:showLegendKey val="0"/>
          <c:showVal val="0"/>
          <c:showCatName val="0"/>
          <c:showSerName val="0"/>
          <c:showPercent val="0"/>
          <c:showBubbleSize val="0"/>
        </c:dLbls>
        <c:marker val="1"/>
        <c:smooth val="0"/>
        <c:axId val="333610344"/>
        <c:axId val="333615048"/>
      </c:lineChart>
      <c:catAx>
        <c:axId val="33361034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5048"/>
        <c:crosses val="autoZero"/>
        <c:auto val="1"/>
        <c:lblAlgn val="ctr"/>
        <c:lblOffset val="100"/>
        <c:noMultiLvlLbl val="0"/>
      </c:catAx>
      <c:valAx>
        <c:axId val="333615048"/>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0344"/>
        <c:crosses val="autoZero"/>
        <c:crossBetween val="midCat"/>
      </c:valAx>
      <c:spPr>
        <a:noFill/>
        <a:ln>
          <a:noFill/>
        </a:ln>
        <a:effectLst/>
      </c:spPr>
    </c:plotArea>
    <c:legend>
      <c:legendPos val="r"/>
      <c:layout>
        <c:manualLayout>
          <c:xMode val="edge"/>
          <c:yMode val="edge"/>
          <c:x val="4.8852239999528757E-2"/>
          <c:y val="0.69889525172989742"/>
          <c:w val="0.91007196696101622"/>
          <c:h val="6.918937405551578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6: Toronto</a:t>
            </a:r>
            <a:r>
              <a:rPr lang="en-US" sz="1400" b="1" baseline="0"/>
              <a:t> </a:t>
            </a:r>
            <a:r>
              <a:rPr lang="en-US" sz="14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sz="1400" b="1"/>
              <a:t>One Single </a:t>
            </a:r>
            <a:r>
              <a:rPr lang="en-US" sz="1400" b="1" baseline="0"/>
              <a:t>in a Studio versus Two Singles Sharing a Two-Bedroom</a:t>
            </a:r>
            <a:endParaRPr lang="en-US" sz="1400" b="1"/>
          </a:p>
        </c:rich>
      </c:tx>
      <c:layout>
        <c:manualLayout>
          <c:xMode val="edge"/>
          <c:yMode val="edge"/>
          <c:x val="0.18183150183150182"/>
          <c:y val="1.814744873544195E-2"/>
        </c:manualLayout>
      </c:layout>
      <c:overlay val="0"/>
      <c:spPr>
        <a:solidFill>
          <a:schemeClr val="bg1"/>
        </a:solidFill>
        <a:ln>
          <a:solidFill>
            <a:schemeClr val="accent3"/>
          </a:solid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Affordability'!$EM$8:$EM$32</c:f>
              <c:numCache>
                <c:formatCode>#,##0.00</c:formatCode>
                <c:ptCount val="25"/>
                <c:pt idx="0">
                  <c:v>0.43963227783452502</c:v>
                </c:pt>
                <c:pt idx="1">
                  <c:v>0.41938057859674516</c:v>
                </c:pt>
                <c:pt idx="2">
                  <c:v>0.42882668254913642</c:v>
                </c:pt>
                <c:pt idx="3">
                  <c:v>0.43977952386536884</c:v>
                </c:pt>
                <c:pt idx="4">
                  <c:v>0.45594837261503929</c:v>
                </c:pt>
                <c:pt idx="5">
                  <c:v>0.49544671425055375</c:v>
                </c:pt>
                <c:pt idx="6">
                  <c:v>0.61683066529593189</c:v>
                </c:pt>
                <c:pt idx="7">
                  <c:v>0.61467222603546656</c:v>
                </c:pt>
                <c:pt idx="8">
                  <c:v>0.65961126909208179</c:v>
                </c:pt>
                <c:pt idx="9">
                  <c:v>0.68423675647151949</c:v>
                </c:pt>
                <c:pt idx="10">
                  <c:v>0.72525347242571647</c:v>
                </c:pt>
                <c:pt idx="11">
                  <c:v>0.74679318221753643</c:v>
                </c:pt>
                <c:pt idx="12">
                  <c:v>0.78586899256570864</c:v>
                </c:pt>
                <c:pt idx="13">
                  <c:v>0.78973923980285776</c:v>
                </c:pt>
                <c:pt idx="14">
                  <c:v>0.77439339184305633</c:v>
                </c:pt>
                <c:pt idx="15">
                  <c:v>0.77065791351505641</c:v>
                </c:pt>
                <c:pt idx="16">
                  <c:v>0.76536035716816664</c:v>
                </c:pt>
                <c:pt idx="17">
                  <c:v>0.74963559380856526</c:v>
                </c:pt>
                <c:pt idx="18">
                  <c:v>0.73449801141464321</c:v>
                </c:pt>
                <c:pt idx="19">
                  <c:v>0.73987570088225174</c:v>
                </c:pt>
                <c:pt idx="20">
                  <c:v>0.71809993812117556</c:v>
                </c:pt>
                <c:pt idx="21">
                  <c:v>0.71006355278583333</c:v>
                </c:pt>
                <c:pt idx="22">
                  <c:v>0.73177987109568665</c:v>
                </c:pt>
                <c:pt idx="23">
                  <c:v>0.72957198443579763</c:v>
                </c:pt>
                <c:pt idx="24">
                  <c:v>0.72293405430821678</c:v>
                </c:pt>
              </c:numCache>
            </c:numRef>
          </c:val>
          <c:smooth val="0"/>
          <c:extLst xmlns:c16r2="http://schemas.microsoft.com/office/drawing/2015/06/chart">
            <c:ext xmlns:c16="http://schemas.microsoft.com/office/drawing/2014/chart" uri="{C3380CC4-5D6E-409C-BE32-E72D297353CC}">
              <c16:uniqueId val="{00000000-99DD-49C8-B27F-6FCBB9332D3A}"/>
            </c:ext>
          </c:extLst>
        </c:ser>
        <c:ser>
          <c:idx val="2"/>
          <c:order val="1"/>
          <c:tx>
            <c:v>One Single in a Studio</c:v>
          </c:tx>
          <c:spPr>
            <a:ln w="28575">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Affordability'!$EC$8:$EC$32</c:f>
              <c:numCache>
                <c:formatCode>#,##0.00</c:formatCode>
                <c:ptCount val="25"/>
                <c:pt idx="0">
                  <c:v>0.60469867211440242</c:v>
                </c:pt>
                <c:pt idx="1">
                  <c:v>0.59381320863255949</c:v>
                </c:pt>
                <c:pt idx="2">
                  <c:v>0.58606313281715305</c:v>
                </c:pt>
                <c:pt idx="3">
                  <c:v>0.60935850826785509</c:v>
                </c:pt>
                <c:pt idx="4">
                  <c:v>0.62008978675645343</c:v>
                </c:pt>
                <c:pt idx="5">
                  <c:v>0.66453359586512428</c:v>
                </c:pt>
                <c:pt idx="6">
                  <c:v>0.79306799823762664</c:v>
                </c:pt>
                <c:pt idx="7">
                  <c:v>0.80785492564661321</c:v>
                </c:pt>
                <c:pt idx="8">
                  <c:v>0.87772272873853008</c:v>
                </c:pt>
                <c:pt idx="9">
                  <c:v>0.90938406965495</c:v>
                </c:pt>
                <c:pt idx="10">
                  <c:v>0.96700462990095526</c:v>
                </c:pt>
                <c:pt idx="11">
                  <c:v>0.9998242839571253</c:v>
                </c:pt>
                <c:pt idx="12">
                  <c:v>1.0536790961774865</c:v>
                </c:pt>
                <c:pt idx="13">
                  <c:v>1.0968600552817469</c:v>
                </c:pt>
                <c:pt idx="14">
                  <c:v>1.0755463775598004</c:v>
                </c:pt>
                <c:pt idx="15">
                  <c:v>1.0480947623804766</c:v>
                </c:pt>
                <c:pt idx="16">
                  <c:v>1.0630004960668982</c:v>
                </c:pt>
                <c:pt idx="17">
                  <c:v>1.0411605469563407</c:v>
                </c:pt>
                <c:pt idx="18">
                  <c:v>1.0593093542402299</c:v>
                </c:pt>
                <c:pt idx="19">
                  <c:v>1.0078306844450131</c:v>
                </c:pt>
                <c:pt idx="20">
                  <c:v>0.9931169356994981</c:v>
                </c:pt>
                <c:pt idx="21">
                  <c:v>0.99956808786326901</c:v>
                </c:pt>
                <c:pt idx="22">
                  <c:v>1.0411502231036192</c:v>
                </c:pt>
                <c:pt idx="23">
                  <c:v>1.0505836575875487</c:v>
                </c:pt>
                <c:pt idx="24">
                  <c:v>1.0508992594334077</c:v>
                </c:pt>
              </c:numCache>
            </c:numRef>
          </c:val>
          <c:smooth val="0"/>
          <c:extLst xmlns:c16r2="http://schemas.microsoft.com/office/drawing/2015/06/chart">
            <c:ext xmlns:c16="http://schemas.microsoft.com/office/drawing/2014/chart" uri="{C3380CC4-5D6E-409C-BE32-E72D297353CC}">
              <c16:uniqueId val="{00000002-99DD-49C8-B27F-6FCBB9332D3A}"/>
            </c:ext>
          </c:extLst>
        </c:ser>
        <c:ser>
          <c:idx val="0"/>
          <c:order val="2"/>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99DD-49C8-B27F-6FCBB9332D3A}"/>
            </c:ext>
          </c:extLst>
        </c:ser>
        <c:dLbls>
          <c:showLegendKey val="0"/>
          <c:showVal val="0"/>
          <c:showCatName val="0"/>
          <c:showSerName val="0"/>
          <c:showPercent val="0"/>
          <c:showBubbleSize val="0"/>
        </c:dLbls>
        <c:marker val="1"/>
        <c:smooth val="0"/>
        <c:axId val="333614656"/>
        <c:axId val="333615440"/>
      </c:lineChart>
      <c:catAx>
        <c:axId val="3336146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3615440"/>
        <c:crosses val="autoZero"/>
        <c:auto val="1"/>
        <c:lblAlgn val="ctr"/>
        <c:lblOffset val="100"/>
        <c:noMultiLvlLbl val="0"/>
      </c:catAx>
      <c:valAx>
        <c:axId val="333615440"/>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chemeClr val="tx1">
                    <a:lumMod val="65000"/>
                    <a:lumOff val="35000"/>
                  </a:schemeClr>
                </a:solidFill>
                <a:latin typeface="+mn-lt"/>
                <a:ea typeface="+mn-ea"/>
                <a:cs typeface="+mn-cs"/>
              </a:defRPr>
            </a:pPr>
            <a:endParaRPr lang="en-US"/>
          </a:p>
        </c:txPr>
        <c:crossAx val="333614656"/>
        <c:crosses val="autoZero"/>
        <c:crossBetween val="midCat"/>
      </c:valAx>
      <c:spPr>
        <a:noFill/>
        <a:ln>
          <a:noFill/>
        </a:ln>
        <a:effectLst/>
      </c:spPr>
    </c:plotArea>
    <c:legend>
      <c:legendPos val="r"/>
      <c:layout>
        <c:manualLayout>
          <c:xMode val="edge"/>
          <c:yMode val="edge"/>
          <c:x val="5.260684722102045E-2"/>
          <c:y val="0.69964337008443089"/>
          <c:w val="0.9107631161489429"/>
          <c:h val="6.5025817643384692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Ottawa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Affordability'!$FQ$8:$FQ$32</c:f>
              <c:numCache>
                <c:formatCode>#,##0.00</c:formatCode>
                <c:ptCount val="25"/>
                <c:pt idx="0">
                  <c:v>0.43718079673135851</c:v>
                </c:pt>
                <c:pt idx="1">
                  <c:v>0.42160737812911725</c:v>
                </c:pt>
                <c:pt idx="2">
                  <c:v>0.42167957117331745</c:v>
                </c:pt>
                <c:pt idx="3">
                  <c:v>0.43977952386536884</c:v>
                </c:pt>
                <c:pt idx="4">
                  <c:v>0.45244107744107742</c:v>
                </c:pt>
                <c:pt idx="5">
                  <c:v>0.47994093034703422</c:v>
                </c:pt>
                <c:pt idx="6">
                  <c:v>0.57012777206638277</c:v>
                </c:pt>
                <c:pt idx="7">
                  <c:v>0.56198603523242663</c:v>
                </c:pt>
                <c:pt idx="8">
                  <c:v>0.57166309987980424</c:v>
                </c:pt>
                <c:pt idx="9">
                  <c:v>0.5936501421828736</c:v>
                </c:pt>
                <c:pt idx="10">
                  <c:v>0.6549258629783743</c:v>
                </c:pt>
                <c:pt idx="11">
                  <c:v>0.65893516078017922</c:v>
                </c:pt>
                <c:pt idx="12">
                  <c:v>0.70245273078499093</c:v>
                </c:pt>
                <c:pt idx="13">
                  <c:v>0.70199043538031791</c:v>
                </c:pt>
                <c:pt idx="14">
                  <c:v>0.68834968163827226</c:v>
                </c:pt>
                <c:pt idx="15">
                  <c:v>0.68074782360496644</c:v>
                </c:pt>
                <c:pt idx="16">
                  <c:v>0.68032031748281485</c:v>
                </c:pt>
                <c:pt idx="17">
                  <c:v>0.68716596099118488</c:v>
                </c:pt>
                <c:pt idx="18">
                  <c:v>0.69042813072976461</c:v>
                </c:pt>
                <c:pt idx="19">
                  <c:v>0.69668295726317975</c:v>
                </c:pt>
                <c:pt idx="20">
                  <c:v>0.68143100511073262</c:v>
                </c:pt>
                <c:pt idx="21">
                  <c:v>0.67748503732954901</c:v>
                </c:pt>
                <c:pt idx="22">
                  <c:v>0.70649479424888451</c:v>
                </c:pt>
                <c:pt idx="23">
                  <c:v>0.69965953307392992</c:v>
                </c:pt>
                <c:pt idx="24">
                  <c:v>0.67003644057834721</c:v>
                </c:pt>
              </c:numCache>
            </c:numRef>
          </c:val>
          <c:smooth val="0"/>
          <c:extLst xmlns:c16r2="http://schemas.microsoft.com/office/drawing/2015/06/chart">
            <c:ext xmlns:c16="http://schemas.microsoft.com/office/drawing/2014/chart" uri="{C3380CC4-5D6E-409C-BE32-E72D297353CC}">
              <c16:uniqueId val="{00000000-B76F-48F7-803B-BF2D93FA0E38}"/>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Affordability'!$FG$8:$FG$32</c:f>
              <c:numCache>
                <c:formatCode>#,##0.00</c:formatCode>
                <c:ptCount val="25"/>
                <c:pt idx="0">
                  <c:v>0.57201225740551587</c:v>
                </c:pt>
                <c:pt idx="1">
                  <c:v>0.55669988309302454</c:v>
                </c:pt>
                <c:pt idx="2">
                  <c:v>0.57176891006551522</c:v>
                </c:pt>
                <c:pt idx="3">
                  <c:v>0.5629177905476721</c:v>
                </c:pt>
                <c:pt idx="4">
                  <c:v>0.60325476992143656</c:v>
                </c:pt>
                <c:pt idx="5">
                  <c:v>0.64976618262367714</c:v>
                </c:pt>
                <c:pt idx="6">
                  <c:v>0.76663239829637242</c:v>
                </c:pt>
                <c:pt idx="7">
                  <c:v>0.77273079844458659</c:v>
                </c:pt>
                <c:pt idx="8">
                  <c:v>0.77394388906804257</c:v>
                </c:pt>
                <c:pt idx="9">
                  <c:v>0.80912315675295365</c:v>
                </c:pt>
                <c:pt idx="10">
                  <c:v>0.85096407431284071</c:v>
                </c:pt>
                <c:pt idx="11">
                  <c:v>0.92250922509225097</c:v>
                </c:pt>
                <c:pt idx="12">
                  <c:v>0.95709184569455019</c:v>
                </c:pt>
                <c:pt idx="13">
                  <c:v>0.96523684864793724</c:v>
                </c:pt>
                <c:pt idx="14">
                  <c:v>0.96368955429358116</c:v>
                </c:pt>
                <c:pt idx="15">
                  <c:v>0.9590409590409591</c:v>
                </c:pt>
                <c:pt idx="16">
                  <c:v>0.96095244844447592</c:v>
                </c:pt>
                <c:pt idx="17">
                  <c:v>0.95786770319983339</c:v>
                </c:pt>
                <c:pt idx="18">
                  <c:v>0.97933068188619088</c:v>
                </c:pt>
                <c:pt idx="19">
                  <c:v>0.95983874709048878</c:v>
                </c:pt>
                <c:pt idx="20">
                  <c:v>0.97631034140304507</c:v>
                </c:pt>
                <c:pt idx="21">
                  <c:v>0.94773863145554393</c:v>
                </c:pt>
                <c:pt idx="22">
                  <c:v>1.0039662865642043</c:v>
                </c:pt>
                <c:pt idx="23">
                  <c:v>0.98638132295719849</c:v>
                </c:pt>
                <c:pt idx="24">
                  <c:v>0.98742212295756437</c:v>
                </c:pt>
              </c:numCache>
            </c:numRef>
          </c:val>
          <c:smooth val="0"/>
          <c:extLst xmlns:c16r2="http://schemas.microsoft.com/office/drawing/2015/06/chart">
            <c:ext xmlns:c16="http://schemas.microsoft.com/office/drawing/2014/chart" uri="{C3380CC4-5D6E-409C-BE32-E72D297353CC}">
              <c16:uniqueId val="{00000002-B76F-48F7-803B-BF2D93FA0E38}"/>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B76F-48F7-803B-BF2D93FA0E38}"/>
            </c:ext>
          </c:extLst>
        </c:ser>
        <c:dLbls>
          <c:showLegendKey val="0"/>
          <c:showVal val="0"/>
          <c:showCatName val="0"/>
          <c:showSerName val="0"/>
          <c:showPercent val="0"/>
          <c:showBubbleSize val="0"/>
        </c:dLbls>
        <c:marker val="1"/>
        <c:smooth val="0"/>
        <c:axId val="333612304"/>
        <c:axId val="333617008"/>
      </c:lineChart>
      <c:catAx>
        <c:axId val="33361230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7008"/>
        <c:crosses val="autoZero"/>
        <c:auto val="1"/>
        <c:lblAlgn val="ctr"/>
        <c:lblOffset val="100"/>
        <c:noMultiLvlLbl val="0"/>
      </c:catAx>
      <c:valAx>
        <c:axId val="333617008"/>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2304"/>
        <c:crosses val="autoZero"/>
        <c:crossBetween val="midCat"/>
      </c:valAx>
      <c:spPr>
        <a:noFill/>
        <a:ln>
          <a:noFill/>
        </a:ln>
        <a:effectLst/>
      </c:spPr>
    </c:plotArea>
    <c:legend>
      <c:legendPos val="r"/>
      <c:layout>
        <c:manualLayout>
          <c:xMode val="edge"/>
          <c:yMode val="edge"/>
          <c:x val="4.8852239999528715E-2"/>
          <c:y val="0.69687504970969538"/>
          <c:w val="0.91153895956956821"/>
          <c:h val="6.9189374055515784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Hamilton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Affordability'!$GU$8:$GU$32</c:f>
              <c:numCache>
                <c:formatCode>#,##0.00</c:formatCode>
                <c:ptCount val="25"/>
                <c:pt idx="0">
                  <c:v>0.36772216547497444</c:v>
                </c:pt>
                <c:pt idx="1">
                  <c:v>0.34886526007162871</c:v>
                </c:pt>
                <c:pt idx="2">
                  <c:v>0.35521143537820132</c:v>
                </c:pt>
                <c:pt idx="3">
                  <c:v>0.36589656385598684</c:v>
                </c:pt>
                <c:pt idx="4">
                  <c:v>0.37177328843995511</c:v>
                </c:pt>
                <c:pt idx="5">
                  <c:v>0.39133645089835095</c:v>
                </c:pt>
                <c:pt idx="6">
                  <c:v>0.48465266558966075</c:v>
                </c:pt>
                <c:pt idx="7">
                  <c:v>0.48295674902786662</c:v>
                </c:pt>
                <c:pt idx="8">
                  <c:v>0.50218404620210488</c:v>
                </c:pt>
                <c:pt idx="9">
                  <c:v>0.52768901527366541</c:v>
                </c:pt>
                <c:pt idx="10">
                  <c:v>0.54503897321690209</c:v>
                </c:pt>
                <c:pt idx="11">
                  <c:v>0.56229133719908631</c:v>
                </c:pt>
                <c:pt idx="12">
                  <c:v>0.57952350289761756</c:v>
                </c:pt>
                <c:pt idx="13">
                  <c:v>0.59581438202904491</c:v>
                </c:pt>
                <c:pt idx="14">
                  <c:v>0.59370160041300979</c:v>
                </c:pt>
                <c:pt idx="15">
                  <c:v>0.58741258741258739</c:v>
                </c:pt>
                <c:pt idx="16">
                  <c:v>0.59442987740060949</c:v>
                </c:pt>
                <c:pt idx="17">
                  <c:v>0.58304990629555076</c:v>
                </c:pt>
                <c:pt idx="18">
                  <c:v>0.57127623110027803</c:v>
                </c:pt>
                <c:pt idx="19">
                  <c:v>0.55990593580278514</c:v>
                </c:pt>
                <c:pt idx="20">
                  <c:v>0.54621431463472403</c:v>
                </c:pt>
                <c:pt idx="21">
                  <c:v>0.54050718825198985</c:v>
                </c:pt>
                <c:pt idx="22">
                  <c:v>0.53916707982151713</c:v>
                </c:pt>
                <c:pt idx="23">
                  <c:v>0.56979571984435795</c:v>
                </c:pt>
                <c:pt idx="24">
                  <c:v>0.5642412131186082</c:v>
                </c:pt>
              </c:numCache>
            </c:numRef>
          </c:val>
          <c:smooth val="0"/>
          <c:extLst xmlns:c16r2="http://schemas.microsoft.com/office/drawing/2015/06/chart">
            <c:ext xmlns:c16="http://schemas.microsoft.com/office/drawing/2014/chart" uri="{C3380CC4-5D6E-409C-BE32-E72D297353CC}">
              <c16:uniqueId val="{00000000-021B-4AF0-99DE-D86E19FA7A6B}"/>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Affordability'!$GK$8:$GK$32</c:f>
              <c:numCache>
                <c:formatCode>#,##0.00</c:formatCode>
                <c:ptCount val="25"/>
                <c:pt idx="0">
                  <c:v>0.46578140960163433</c:v>
                </c:pt>
                <c:pt idx="1">
                  <c:v>0.48692683107869877</c:v>
                </c:pt>
                <c:pt idx="2">
                  <c:v>0.42882668254913642</c:v>
                </c:pt>
                <c:pt idx="3">
                  <c:v>0.47848012196552131</c:v>
                </c:pt>
                <c:pt idx="4">
                  <c:v>0.49102132435465767</c:v>
                </c:pt>
                <c:pt idx="5">
                  <c:v>0.51685946345065226</c:v>
                </c:pt>
                <c:pt idx="6">
                  <c:v>0.5815831987075929</c:v>
                </c:pt>
                <c:pt idx="7">
                  <c:v>0.58832913063394665</c:v>
                </c:pt>
                <c:pt idx="8">
                  <c:v>0.61563718448594296</c:v>
                </c:pt>
                <c:pt idx="9">
                  <c:v>0.63322681832839844</c:v>
                </c:pt>
                <c:pt idx="10">
                  <c:v>0.6681122897497509</c:v>
                </c:pt>
                <c:pt idx="11">
                  <c:v>0.65893516078017922</c:v>
                </c:pt>
                <c:pt idx="12">
                  <c:v>0.70245273078499093</c:v>
                </c:pt>
                <c:pt idx="13">
                  <c:v>0.70199043538031791</c:v>
                </c:pt>
                <c:pt idx="14">
                  <c:v>0.73997590776114264</c:v>
                </c:pt>
                <c:pt idx="15">
                  <c:v>0.70215498786927355</c:v>
                </c:pt>
                <c:pt idx="16">
                  <c:v>0.7228403373254908</c:v>
                </c:pt>
                <c:pt idx="17">
                  <c:v>0.73297702505726381</c:v>
                </c:pt>
                <c:pt idx="18">
                  <c:v>0.71817583338320667</c:v>
                </c:pt>
                <c:pt idx="19">
                  <c:v>0.71987906031786653</c:v>
                </c:pt>
                <c:pt idx="20">
                  <c:v>0.68754249394580647</c:v>
                </c:pt>
                <c:pt idx="21">
                  <c:v>0.66637872524217934</c:v>
                </c:pt>
                <c:pt idx="22">
                  <c:v>0.7139315815567675</c:v>
                </c:pt>
                <c:pt idx="23">
                  <c:v>0.72957198443579763</c:v>
                </c:pt>
                <c:pt idx="24">
                  <c:v>0.67991066180792292</c:v>
                </c:pt>
              </c:numCache>
            </c:numRef>
          </c:val>
          <c:smooth val="0"/>
          <c:extLst xmlns:c16r2="http://schemas.microsoft.com/office/drawing/2015/06/chart">
            <c:ext xmlns:c16="http://schemas.microsoft.com/office/drawing/2014/chart" uri="{C3380CC4-5D6E-409C-BE32-E72D297353CC}">
              <c16:uniqueId val="{00000002-021B-4AF0-99DE-D86E19FA7A6B}"/>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021B-4AF0-99DE-D86E19FA7A6B}"/>
            </c:ext>
          </c:extLst>
        </c:ser>
        <c:dLbls>
          <c:showLegendKey val="0"/>
          <c:showVal val="0"/>
          <c:showCatName val="0"/>
          <c:showSerName val="0"/>
          <c:showPercent val="0"/>
          <c:showBubbleSize val="0"/>
        </c:dLbls>
        <c:marker val="1"/>
        <c:smooth val="0"/>
        <c:axId val="333610736"/>
        <c:axId val="333611520"/>
      </c:lineChart>
      <c:catAx>
        <c:axId val="3336107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1520"/>
        <c:crosses val="autoZero"/>
        <c:auto val="1"/>
        <c:lblAlgn val="ctr"/>
        <c:lblOffset val="100"/>
        <c:noMultiLvlLbl val="0"/>
      </c:catAx>
      <c:valAx>
        <c:axId val="333611520"/>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0736"/>
        <c:crosses val="autoZero"/>
        <c:crossBetween val="midCat"/>
      </c:valAx>
      <c:spPr>
        <a:noFill/>
        <a:ln>
          <a:noFill/>
        </a:ln>
        <a:effectLst/>
      </c:spPr>
    </c:plotArea>
    <c:legend>
      <c:legendPos val="r"/>
      <c:layout>
        <c:manualLayout>
          <c:xMode val="edge"/>
          <c:yMode val="edge"/>
          <c:x val="4.8852239999528715E-2"/>
          <c:y val="0.68879424162888725"/>
          <c:w val="0.91153895956956821"/>
          <c:h val="7.7270182136323862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Montreal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Affordability'!$HY$8:$HY$32</c:f>
              <c:numCache>
                <c:formatCode>#,##0.00</c:formatCode>
                <c:ptCount val="25"/>
                <c:pt idx="0">
                  <c:v>0.41290802566725565</c:v>
                </c:pt>
                <c:pt idx="1">
                  <c:v>0.37406483790523692</c:v>
                </c:pt>
                <c:pt idx="2">
                  <c:v>0.3879728419010669</c:v>
                </c:pt>
                <c:pt idx="3">
                  <c:v>0.3799873337555415</c:v>
                </c:pt>
                <c:pt idx="4">
                  <c:v>0.38715921922890789</c:v>
                </c:pt>
                <c:pt idx="5">
                  <c:v>0.38715921922890789</c:v>
                </c:pt>
                <c:pt idx="6">
                  <c:v>0.38715921922890789</c:v>
                </c:pt>
                <c:pt idx="7">
                  <c:v>0.39286298903257488</c:v>
                </c:pt>
                <c:pt idx="8">
                  <c:v>0.39480177660799476</c:v>
                </c:pt>
                <c:pt idx="9">
                  <c:v>0.38566607745460391</c:v>
                </c:pt>
                <c:pt idx="10">
                  <c:v>0.38204393505253104</c:v>
                </c:pt>
                <c:pt idx="11">
                  <c:v>0.39282685688631713</c:v>
                </c:pt>
                <c:pt idx="12">
                  <c:v>0.38322813345356177</c:v>
                </c:pt>
                <c:pt idx="13">
                  <c:v>0.39949929421791353</c:v>
                </c:pt>
                <c:pt idx="14">
                  <c:v>0.40063869937581653</c:v>
                </c:pt>
                <c:pt idx="15">
                  <c:v>0.41456743918238087</c:v>
                </c:pt>
                <c:pt idx="16">
                  <c:v>0.42677045724186791</c:v>
                </c:pt>
                <c:pt idx="17">
                  <c:v>0.43101869719668817</c:v>
                </c:pt>
                <c:pt idx="18">
                  <c:v>0.44096278274113665</c:v>
                </c:pt>
                <c:pt idx="19">
                  <c:v>0.44310722100656458</c:v>
                </c:pt>
                <c:pt idx="20">
                  <c:v>0.46097612714782238</c:v>
                </c:pt>
                <c:pt idx="21">
                  <c:v>0.47622197235266883</c:v>
                </c:pt>
                <c:pt idx="22">
                  <c:v>0.41977407992226407</c:v>
                </c:pt>
                <c:pt idx="23">
                  <c:v>0.41938158985902146</c:v>
                </c:pt>
                <c:pt idx="24">
                  <c:v>0.41867010671983113</c:v>
                </c:pt>
              </c:numCache>
            </c:numRef>
          </c:val>
          <c:smooth val="0"/>
          <c:extLst xmlns:c16r2="http://schemas.microsoft.com/office/drawing/2015/06/chart">
            <c:ext xmlns:c16="http://schemas.microsoft.com/office/drawing/2014/chart" uri="{C3380CC4-5D6E-409C-BE32-E72D297353CC}">
              <c16:uniqueId val="{00000000-D5F7-4CE0-A2F6-EAE475EE5E3C}"/>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Affordability'!$HO$8:$HO$32</c:f>
              <c:numCache>
                <c:formatCode>#,##0.00</c:formatCode>
                <c:ptCount val="25"/>
                <c:pt idx="0">
                  <c:v>0.6249418766855761</c:v>
                </c:pt>
                <c:pt idx="1">
                  <c:v>0.5685785536159601</c:v>
                </c:pt>
                <c:pt idx="2">
                  <c:v>0.57032007759456838</c:v>
                </c:pt>
                <c:pt idx="3">
                  <c:v>0.56048131728942363</c:v>
                </c:pt>
                <c:pt idx="4">
                  <c:v>0.57105984836263912</c:v>
                </c:pt>
                <c:pt idx="5">
                  <c:v>0.56138086788191643</c:v>
                </c:pt>
                <c:pt idx="6">
                  <c:v>0.58073882884336181</c:v>
                </c:pt>
                <c:pt idx="7">
                  <c:v>0.58929448354886238</c:v>
                </c:pt>
                <c:pt idx="8">
                  <c:v>0.59220266491199214</c:v>
                </c:pt>
                <c:pt idx="9">
                  <c:v>0.57849911618190586</c:v>
                </c:pt>
                <c:pt idx="10">
                  <c:v>0.57306590257879653</c:v>
                </c:pt>
                <c:pt idx="11">
                  <c:v>0.60794632613358612</c:v>
                </c:pt>
                <c:pt idx="12">
                  <c:v>0.58611361587015331</c:v>
                </c:pt>
                <c:pt idx="13">
                  <c:v>0.60368782237373597</c:v>
                </c:pt>
                <c:pt idx="14">
                  <c:v>0.62708665989258239</c:v>
                </c:pt>
                <c:pt idx="15">
                  <c:v>0.64776162372247015</c:v>
                </c:pt>
                <c:pt idx="16">
                  <c:v>0.65722650415247652</c:v>
                </c:pt>
                <c:pt idx="17">
                  <c:v>0.66765641330467385</c:v>
                </c:pt>
                <c:pt idx="18">
                  <c:v>0.67194328798649394</c:v>
                </c:pt>
                <c:pt idx="19">
                  <c:v>0.67286652078774623</c:v>
                </c:pt>
                <c:pt idx="20">
                  <c:v>0.69350390809849383</c:v>
                </c:pt>
                <c:pt idx="21">
                  <c:v>0.71433295852900325</c:v>
                </c:pt>
                <c:pt idx="22">
                  <c:v>0.63403376654925303</c:v>
                </c:pt>
                <c:pt idx="23">
                  <c:v>0.63973462859850727</c:v>
                </c:pt>
                <c:pt idx="24">
                  <c:v>0.63328251436613114</c:v>
                </c:pt>
              </c:numCache>
            </c:numRef>
          </c:val>
          <c:smooth val="0"/>
          <c:extLst xmlns:c16r2="http://schemas.microsoft.com/office/drawing/2015/06/chart">
            <c:ext xmlns:c16="http://schemas.microsoft.com/office/drawing/2014/chart" uri="{C3380CC4-5D6E-409C-BE32-E72D297353CC}">
              <c16:uniqueId val="{00000002-D5F7-4CE0-A2F6-EAE475EE5E3C}"/>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D5F7-4CE0-A2F6-EAE475EE5E3C}"/>
            </c:ext>
          </c:extLst>
        </c:ser>
        <c:dLbls>
          <c:showLegendKey val="0"/>
          <c:showVal val="0"/>
          <c:showCatName val="0"/>
          <c:showSerName val="0"/>
          <c:showPercent val="0"/>
          <c:showBubbleSize val="0"/>
        </c:dLbls>
        <c:marker val="1"/>
        <c:smooth val="0"/>
        <c:axId val="333613872"/>
        <c:axId val="333613088"/>
      </c:lineChart>
      <c:catAx>
        <c:axId val="33361387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3088"/>
        <c:crosses val="autoZero"/>
        <c:auto val="1"/>
        <c:lblAlgn val="ctr"/>
        <c:lblOffset val="100"/>
        <c:noMultiLvlLbl val="0"/>
      </c:catAx>
      <c:valAx>
        <c:axId val="333613088"/>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613872"/>
        <c:crosses val="autoZero"/>
        <c:crossBetween val="midCat"/>
      </c:valAx>
      <c:spPr>
        <a:noFill/>
        <a:ln>
          <a:noFill/>
        </a:ln>
        <a:effectLst/>
      </c:spPr>
    </c:plotArea>
    <c:legend>
      <c:legendPos val="r"/>
      <c:layout>
        <c:manualLayout>
          <c:xMode val="edge"/>
          <c:yMode val="edge"/>
          <c:x val="4.8852239999528757E-2"/>
          <c:y val="0.70091545375009956"/>
          <c:w val="0.91300595217812031"/>
          <c:h val="6.7169172035313765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baseline="0"/>
              <a:t>Quebec City </a:t>
            </a:r>
            <a:r>
              <a:rPr lang="en-US" sz="18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Based on Social-Assistance and Rent</a:t>
            </a:r>
            <a:r>
              <a:rPr lang="en-US" sz="1400" b="1" baseline="0"/>
              <a:t> of Apartments</a:t>
            </a:r>
            <a:r>
              <a:rPr lang="en-US" sz="1400" b="1"/>
              <a:t> in the Lowest Quintile</a:t>
            </a:r>
          </a:p>
          <a:p>
            <a:pPr algn="ctr">
              <a:defRPr sz="1400" b="0" i="0" u="none" strike="noStrike" kern="1200" spc="0" baseline="0">
                <a:solidFill>
                  <a:schemeClr val="tx1">
                    <a:lumMod val="65000"/>
                    <a:lumOff val="35000"/>
                  </a:schemeClr>
                </a:solidFill>
                <a:latin typeface="+mn-lt"/>
                <a:ea typeface="+mn-ea"/>
                <a:cs typeface="+mn-cs"/>
              </a:defRPr>
            </a:pPr>
            <a:r>
              <a:rPr lang="en-US" b="1"/>
              <a:t>One Single </a:t>
            </a:r>
            <a:r>
              <a:rPr lang="en-US" b="1" baseline="0"/>
              <a:t>in a Studio versus Two Singles Sharing a Two-Bedroom</a:t>
            </a:r>
            <a:endParaRPr lang="en-US" b="1"/>
          </a:p>
        </c:rich>
      </c:tx>
      <c:layout/>
      <c:overlay val="0"/>
      <c:spPr>
        <a:noFill/>
        <a:ln>
          <a:noFill/>
        </a:ln>
        <a:effectLst/>
      </c:spPr>
    </c:title>
    <c:autoTitleDeleted val="0"/>
    <c:plotArea>
      <c:layout>
        <c:manualLayout>
          <c:layoutTarget val="inner"/>
          <c:xMode val="edge"/>
          <c:yMode val="edge"/>
          <c:x val="4.5597395846746519E-2"/>
          <c:y val="0.14154553408096718"/>
          <c:w val="0.91232509278398866"/>
          <c:h val="0.71697987751531056"/>
        </c:manualLayout>
      </c:layout>
      <c:lineChart>
        <c:grouping val="standard"/>
        <c:varyColors val="0"/>
        <c:ser>
          <c:idx val="1"/>
          <c:order val="0"/>
          <c:tx>
            <c:v>Two Singles Sharing a Two-Bedroom</c:v>
          </c:tx>
          <c:spPr>
            <a:ln w="25400"/>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Affordability'!$JC$8:$JC$32</c:f>
              <c:numCache>
                <c:formatCode>#,##0.00</c:formatCode>
                <c:ptCount val="25"/>
                <c:pt idx="0">
                  <c:v>0.46312656932948942</c:v>
                </c:pt>
                <c:pt idx="1">
                  <c:v>0.42394014962593518</c:v>
                </c:pt>
                <c:pt idx="2">
                  <c:v>0.41998060135790494</c:v>
                </c:pt>
                <c:pt idx="3">
                  <c:v>0.41323622545915134</c:v>
                </c:pt>
                <c:pt idx="4">
                  <c:v>0.42103565091143735</c:v>
                </c:pt>
                <c:pt idx="5">
                  <c:v>0.4258751411517987</c:v>
                </c:pt>
                <c:pt idx="6">
                  <c:v>0.43071463139216004</c:v>
                </c:pt>
                <c:pt idx="7">
                  <c:v>0.4321492879358324</c:v>
                </c:pt>
                <c:pt idx="8">
                  <c:v>0.42934693206119429</c:v>
                </c:pt>
                <c:pt idx="9">
                  <c:v>0.4242326852000643</c:v>
                </c:pt>
                <c:pt idx="10">
                  <c:v>0.4250238777459408</c:v>
                </c:pt>
                <c:pt idx="11">
                  <c:v>0.42556242829351026</c:v>
                </c:pt>
                <c:pt idx="12">
                  <c:v>0.41478809738503158</c:v>
                </c:pt>
                <c:pt idx="13">
                  <c:v>0.42169369945224205</c:v>
                </c:pt>
                <c:pt idx="14">
                  <c:v>0.43112207867615038</c:v>
                </c:pt>
                <c:pt idx="15">
                  <c:v>0.44047790413127969</c:v>
                </c:pt>
                <c:pt idx="16">
                  <c:v>0.45237668467637998</c:v>
                </c:pt>
                <c:pt idx="17">
                  <c:v>0.4605984117101864</c:v>
                </c:pt>
                <c:pt idx="18">
                  <c:v>0.46196101049071459</c:v>
                </c:pt>
                <c:pt idx="19">
                  <c:v>0.47182713347921224</c:v>
                </c:pt>
                <c:pt idx="20">
                  <c:v>0.47484620530979227</c:v>
                </c:pt>
                <c:pt idx="21">
                  <c:v>0.47622197235266883</c:v>
                </c:pt>
                <c:pt idx="22">
                  <c:v>0.4540264788048099</c:v>
                </c:pt>
                <c:pt idx="23">
                  <c:v>0.45421158630494018</c:v>
                </c:pt>
                <c:pt idx="24">
                  <c:v>0.4573707048199836</c:v>
                </c:pt>
              </c:numCache>
            </c:numRef>
          </c:val>
          <c:smooth val="0"/>
          <c:extLst xmlns:c16r2="http://schemas.microsoft.com/office/drawing/2015/06/chart">
            <c:ext xmlns:c16="http://schemas.microsoft.com/office/drawing/2014/chart" uri="{C3380CC4-5D6E-409C-BE32-E72D297353CC}">
              <c16:uniqueId val="{00000000-5F84-4DAC-A339-E551105BC150}"/>
            </c:ext>
          </c:extLst>
        </c:ser>
        <c:ser>
          <c:idx val="2"/>
          <c:order val="1"/>
          <c:tx>
            <c:v>One Single in a Studio</c:v>
          </c:tx>
          <c:spPr>
            <a:ln w="25400">
              <a:solidFill>
                <a:srgbClr val="92D050"/>
              </a:solidFill>
            </a:ln>
          </c:spPr>
          <c:marker>
            <c:spPr>
              <a:solidFill>
                <a:srgbClr val="92D050"/>
              </a:solidFill>
              <a:ln>
                <a:solidFill>
                  <a:srgbClr val="92D05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Affordability'!$IS$8:$IS$32</c:f>
              <c:numCache>
                <c:formatCode>#,##0.00</c:formatCode>
                <c:ptCount val="25"/>
                <c:pt idx="0">
                  <c:v>0.6137822003161908</c:v>
                </c:pt>
                <c:pt idx="1">
                  <c:v>0.55860349127182041</c:v>
                </c:pt>
                <c:pt idx="2">
                  <c:v>0.53346265761396705</c:v>
                </c:pt>
                <c:pt idx="3">
                  <c:v>0.52248258391386959</c:v>
                </c:pt>
                <c:pt idx="4">
                  <c:v>0.53234392643974837</c:v>
                </c:pt>
                <c:pt idx="5">
                  <c:v>0.57105984836263912</c:v>
                </c:pt>
                <c:pt idx="6">
                  <c:v>0.55170188740119375</c:v>
                </c:pt>
                <c:pt idx="7">
                  <c:v>0.54018660991979051</c:v>
                </c:pt>
                <c:pt idx="8">
                  <c:v>0.57246257608159234</c:v>
                </c:pt>
                <c:pt idx="9">
                  <c:v>0.56885746424554073</c:v>
                </c:pt>
                <c:pt idx="10">
                  <c:v>0.56351480420248323</c:v>
                </c:pt>
                <c:pt idx="11">
                  <c:v>0.58362847308824262</c:v>
                </c:pt>
                <c:pt idx="12">
                  <c:v>0.56807935076645621</c:v>
                </c:pt>
                <c:pt idx="13">
                  <c:v>0.58593229818627324</c:v>
                </c:pt>
                <c:pt idx="14">
                  <c:v>0.58353897517781972</c:v>
                </c:pt>
                <c:pt idx="15">
                  <c:v>0.60457751547430549</c:v>
                </c:pt>
                <c:pt idx="16">
                  <c:v>0.6316202767179645</c:v>
                </c:pt>
                <c:pt idx="17">
                  <c:v>0.64230237229310394</c:v>
                </c:pt>
                <c:pt idx="18">
                  <c:v>0.62994683248733807</c:v>
                </c:pt>
                <c:pt idx="19">
                  <c:v>0.65645514223194745</c:v>
                </c:pt>
                <c:pt idx="20">
                  <c:v>0.67392262128159519</c:v>
                </c:pt>
                <c:pt idx="21">
                  <c:v>0.69369667306038763</c:v>
                </c:pt>
                <c:pt idx="22">
                  <c:v>0.63403376654925303</c:v>
                </c:pt>
                <c:pt idx="23">
                  <c:v>0.62125340599455037</c:v>
                </c:pt>
                <c:pt idx="24">
                  <c:v>0.64735545912982295</c:v>
                </c:pt>
              </c:numCache>
            </c:numRef>
          </c:val>
          <c:smooth val="0"/>
          <c:extLst xmlns:c16r2="http://schemas.microsoft.com/office/drawing/2015/06/chart">
            <c:ext xmlns:c16="http://schemas.microsoft.com/office/drawing/2014/chart" uri="{C3380CC4-5D6E-409C-BE32-E72D297353CC}">
              <c16:uniqueId val="{00000002-5F84-4DAC-A339-E551105BC150}"/>
            </c:ext>
          </c:extLst>
        </c:ser>
        <c:ser>
          <c:idx val="0"/>
          <c:order val="2"/>
          <c:tx>
            <c:v>Rent-Affordability Factor</c:v>
          </c:tx>
          <c:spPr>
            <a:ln w="31750"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1-5F84-4DAC-A339-E551105BC150}"/>
            </c:ext>
          </c:extLst>
        </c:ser>
        <c:dLbls>
          <c:showLegendKey val="0"/>
          <c:showVal val="0"/>
          <c:showCatName val="0"/>
          <c:showSerName val="0"/>
          <c:showPercent val="0"/>
          <c:showBubbleSize val="0"/>
        </c:dLbls>
        <c:marker val="1"/>
        <c:smooth val="0"/>
        <c:axId val="333915768"/>
        <c:axId val="333910280"/>
      </c:lineChart>
      <c:catAx>
        <c:axId val="33391576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910280"/>
        <c:crosses val="autoZero"/>
        <c:auto val="1"/>
        <c:lblAlgn val="ctr"/>
        <c:lblOffset val="100"/>
        <c:noMultiLvlLbl val="0"/>
      </c:catAx>
      <c:valAx>
        <c:axId val="333910280"/>
        <c:scaling>
          <c:orientation val="maxMin"/>
          <c:max val="1.6"/>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915768"/>
        <c:crosses val="autoZero"/>
        <c:crossBetween val="midCat"/>
      </c:valAx>
      <c:spPr>
        <a:noFill/>
        <a:ln>
          <a:noFill/>
        </a:ln>
        <a:effectLst/>
      </c:spPr>
    </c:plotArea>
    <c:legend>
      <c:legendPos val="r"/>
      <c:layout>
        <c:manualLayout>
          <c:xMode val="edge"/>
          <c:yMode val="edge"/>
          <c:x val="4.8852239999528715E-2"/>
          <c:y val="0.69485484768949335"/>
          <c:w val="0.91007196696101622"/>
          <c:h val="7.3229778095919823E-2"/>
        </c:manualLayout>
      </c:layout>
      <c:overlay val="0"/>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Vancouver</a:t>
            </a:r>
            <a:r>
              <a:rPr lang="en-US" sz="1600" b="1" baseline="0"/>
              <a:t> </a:t>
            </a:r>
            <a:r>
              <a:rPr lang="en-US" sz="1600" b="1"/>
              <a:t>Affordability Index</a:t>
            </a:r>
            <a:endParaRPr lang="en-US" b="1"/>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0"/>
          <c:tx>
            <c:v>Annual Rate of Change in Rent (Right Scale)</c:v>
          </c:tx>
          <c:spPr>
            <a:solidFill>
              <a:schemeClr val="accent4"/>
            </a:solidFill>
            <a:ln w="41275">
              <a:noFill/>
              <a:prstDash val="sysDot"/>
            </a:ln>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Table'!$E$6:$E$30</c:f>
              <c:numCache>
                <c:formatCode>0.0%</c:formatCode>
                <c:ptCount val="25"/>
                <c:pt idx="0" formatCode="General">
                  <c:v>0</c:v>
                </c:pt>
                <c:pt idx="1">
                  <c:v>0</c:v>
                </c:pt>
                <c:pt idx="2">
                  <c:v>0.05</c:v>
                </c:pt>
                <c:pt idx="3">
                  <c:v>1.1904761904761904E-2</c:v>
                </c:pt>
                <c:pt idx="4">
                  <c:v>5.8823529411764705E-2</c:v>
                </c:pt>
                <c:pt idx="5">
                  <c:v>3.3333333333333333E-2</c:v>
                </c:pt>
                <c:pt idx="6">
                  <c:v>3.2258064516129031E-2</c:v>
                </c:pt>
                <c:pt idx="7">
                  <c:v>1.0416666666666666E-2</c:v>
                </c:pt>
                <c:pt idx="8">
                  <c:v>3.0927835051546393E-2</c:v>
                </c:pt>
                <c:pt idx="9">
                  <c:v>0</c:v>
                </c:pt>
                <c:pt idx="10">
                  <c:v>0</c:v>
                </c:pt>
                <c:pt idx="11">
                  <c:v>0.04</c:v>
                </c:pt>
                <c:pt idx="12">
                  <c:v>2.8846153846153848E-2</c:v>
                </c:pt>
                <c:pt idx="13">
                  <c:v>2.8037383177570093E-2</c:v>
                </c:pt>
                <c:pt idx="14">
                  <c:v>1.8181818181818181E-2</c:v>
                </c:pt>
                <c:pt idx="15">
                  <c:v>2.6785714285714284E-2</c:v>
                </c:pt>
                <c:pt idx="16">
                  <c:v>3.4782608695652174E-2</c:v>
                </c:pt>
                <c:pt idx="17">
                  <c:v>2.5210084033613446E-2</c:v>
                </c:pt>
                <c:pt idx="18">
                  <c:v>2.4590163934426229E-2</c:v>
                </c:pt>
                <c:pt idx="19">
                  <c:v>0.04</c:v>
                </c:pt>
                <c:pt idx="20">
                  <c:v>3.8461538461538464E-2</c:v>
                </c:pt>
                <c:pt idx="21">
                  <c:v>1.4814814814814815E-2</c:v>
                </c:pt>
                <c:pt idx="22">
                  <c:v>2.1897810218978103E-2</c:v>
                </c:pt>
                <c:pt idx="23">
                  <c:v>3.5714285714285712E-2</c:v>
                </c:pt>
                <c:pt idx="24">
                  <c:v>8.2758620689655175E-3</c:v>
                </c:pt>
              </c:numCache>
            </c:numRef>
          </c:val>
          <c:extLst xmlns:c16r2="http://schemas.microsoft.com/office/drawing/2015/06/chart">
            <c:ext xmlns:c16="http://schemas.microsoft.com/office/drawing/2014/chart" uri="{C3380CC4-5D6E-409C-BE32-E72D297353CC}">
              <c16:uniqueId val="{00000000-ABCE-451F-BABD-CD887C10DFCF}"/>
            </c:ext>
          </c:extLst>
        </c:ser>
        <c:ser>
          <c:idx val="4"/>
          <c:order val="1"/>
          <c:tx>
            <c:v>Annual Rate of Change in Social-Assistance (Right Scale)</c:v>
          </c:tx>
          <c:spPr>
            <a:solidFill>
              <a:srgbClr val="00B050"/>
            </a:solidFill>
            <a:ln w="28575">
              <a:noFill/>
            </a:ln>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Table'!$B$6:$B$30</c:f>
              <c:numCache>
                <c:formatCode>0.0%</c:formatCode>
                <c:ptCount val="25"/>
                <c:pt idx="0" formatCode="General">
                  <c:v>0</c:v>
                </c:pt>
                <c:pt idx="1">
                  <c:v>1.3189952112912712E-2</c:v>
                </c:pt>
                <c:pt idx="2">
                  <c:v>7.7943615257048099E-2</c:v>
                </c:pt>
                <c:pt idx="3">
                  <c:v>2.1384615384615384E-2</c:v>
                </c:pt>
                <c:pt idx="4">
                  <c:v>2.6359391474619673E-2</c:v>
                </c:pt>
                <c:pt idx="5">
                  <c:v>3.3754035808629293E-3</c:v>
                </c:pt>
                <c:pt idx="6">
                  <c:v>-7.3862805323972505E-2</c:v>
                </c:pt>
                <c:pt idx="7">
                  <c:v>-1.0897030953878708E-4</c:v>
                </c:pt>
                <c:pt idx="8">
                  <c:v>-2.0690820699040168E-4</c:v>
                </c:pt>
                <c:pt idx="9">
                  <c:v>0</c:v>
                </c:pt>
                <c:pt idx="10">
                  <c:v>8.3728278041074241E-3</c:v>
                </c:pt>
                <c:pt idx="11">
                  <c:v>1.1593294689017703E-2</c:v>
                </c:pt>
                <c:pt idx="12">
                  <c:v>6.1948273191884777E-4</c:v>
                </c:pt>
                <c:pt idx="13">
                  <c:v>-2.5537842439250888E-3</c:v>
                </c:pt>
                <c:pt idx="14">
                  <c:v>8.5344091861277061E-4</c:v>
                </c:pt>
                <c:pt idx="15">
                  <c:v>9.3023255813953494E-4</c:v>
                </c:pt>
                <c:pt idx="16">
                  <c:v>5.421313506815366E-4</c:v>
                </c:pt>
                <c:pt idx="17">
                  <c:v>0.14010372319838996</c:v>
                </c:pt>
                <c:pt idx="18">
                  <c:v>5.499355013918121E-2</c:v>
                </c:pt>
                <c:pt idx="19">
                  <c:v>1.0296672887573203E-3</c:v>
                </c:pt>
                <c:pt idx="20">
                  <c:v>5.9787849566055934E-3</c:v>
                </c:pt>
                <c:pt idx="21">
                  <c:v>1.5688905930470346E-2</c:v>
                </c:pt>
                <c:pt idx="22">
                  <c:v>6.6064743448579607E-4</c:v>
                </c:pt>
                <c:pt idx="23">
                  <c:v>-1.0814889336016096E-2</c:v>
                </c:pt>
                <c:pt idx="24">
                  <c:v>-6.7378591406051357E-3</c:v>
                </c:pt>
              </c:numCache>
            </c:numRef>
          </c:val>
          <c:extLst xmlns:c16r2="http://schemas.microsoft.com/office/drawing/2015/06/chart">
            <c:ext xmlns:c16="http://schemas.microsoft.com/office/drawing/2014/chart" uri="{C3380CC4-5D6E-409C-BE32-E72D297353CC}">
              <c16:uniqueId val="{00000001-ABCE-451F-BABD-CD887C10DFCF}"/>
            </c:ext>
          </c:extLst>
        </c:ser>
        <c:dLbls>
          <c:showLegendKey val="0"/>
          <c:showVal val="0"/>
          <c:showCatName val="0"/>
          <c:showSerName val="0"/>
          <c:showPercent val="0"/>
          <c:showBubbleSize val="0"/>
        </c:dLbls>
        <c:gapWidth val="150"/>
        <c:axId val="333909888"/>
        <c:axId val="333909496"/>
      </c:barChart>
      <c:lineChart>
        <c:grouping val="standard"/>
        <c:varyColors val="0"/>
        <c:ser>
          <c:idx val="1"/>
          <c:order val="2"/>
          <c:tx>
            <c:v>Rent as a Fraction of Social-Assistance Income (Left Scale)</c:v>
          </c:tx>
          <c:spPr>
            <a:ln w="28575">
              <a:solidFill>
                <a:srgbClr val="FF6600"/>
              </a:solidFill>
            </a:ln>
          </c:spPr>
          <c:marker>
            <c:symbol val="circle"/>
            <c:size val="7"/>
            <c:spPr>
              <a:solidFill>
                <a:srgbClr val="FF6600"/>
              </a:solidFill>
            </c:spPr>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Affordability'!$D$8:$D$32</c:f>
              <c:numCache>
                <c:formatCode>#,##0.00</c:formatCode>
                <c:ptCount val="25"/>
                <c:pt idx="0">
                  <c:v>0.80651936486600018</c:v>
                </c:pt>
                <c:pt idx="1">
                  <c:v>0.79601990049751248</c:v>
                </c:pt>
                <c:pt idx="2">
                  <c:v>0.77538461538461534</c:v>
                </c:pt>
                <c:pt idx="3">
                  <c:v>0.76818798011748757</c:v>
                </c:pt>
                <c:pt idx="4">
                  <c:v>0.79248605811564421</c:v>
                </c:pt>
                <c:pt idx="5">
                  <c:v>0.81614743308468629</c:v>
                </c:pt>
                <c:pt idx="6">
                  <c:v>0.90966519267214152</c:v>
                </c:pt>
                <c:pt idx="7">
                  <c:v>0.91924104174333587</c:v>
                </c:pt>
                <c:pt idx="8">
                  <c:v>0.94786729857819907</c:v>
                </c:pt>
                <c:pt idx="9">
                  <c:v>0.94786729857819907</c:v>
                </c:pt>
                <c:pt idx="10">
                  <c:v>0.93999686667711113</c:v>
                </c:pt>
                <c:pt idx="11">
                  <c:v>0.96639306179340256</c:v>
                </c:pt>
                <c:pt idx="12">
                  <c:v>0.99365423309085277</c:v>
                </c:pt>
                <c:pt idx="13">
                  <c:v>1.0241291023353247</c:v>
                </c:pt>
                <c:pt idx="14">
                  <c:v>1.0418604651162791</c:v>
                </c:pt>
                <c:pt idx="15">
                  <c:v>1.0687732342007434</c:v>
                </c:pt>
                <c:pt idx="16">
                  <c:v>1.1053487112005573</c:v>
                </c:pt>
                <c:pt idx="17">
                  <c:v>0.99395749881186779</c:v>
                </c:pt>
                <c:pt idx="18">
                  <c:v>0.96531308320998777</c:v>
                </c:pt>
                <c:pt idx="19">
                  <c:v>1.0028929604628736</c:v>
                </c:pt>
                <c:pt idx="20">
                  <c:v>1.0352760736196318</c:v>
                </c:pt>
                <c:pt idx="21">
                  <c:v>1.0343851259949035</c:v>
                </c:pt>
                <c:pt idx="22">
                  <c:v>1.056338028169014</c:v>
                </c:pt>
                <c:pt idx="23">
                  <c:v>1.1060259344012204</c:v>
                </c:pt>
                <c:pt idx="24">
                  <c:v>1.1227441443747601</c:v>
                </c:pt>
              </c:numCache>
            </c:numRef>
          </c:val>
          <c:smooth val="0"/>
          <c:extLst xmlns:c16r2="http://schemas.microsoft.com/office/drawing/2015/06/chart">
            <c:ext xmlns:c16="http://schemas.microsoft.com/office/drawing/2014/chart" uri="{C3380CC4-5D6E-409C-BE32-E72D297353CC}">
              <c16:uniqueId val="{00000002-ABCE-451F-BABD-CD887C10DFCF}"/>
            </c:ext>
          </c:extLst>
        </c:ser>
        <c:ser>
          <c:idx val="0"/>
          <c:order val="3"/>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ABCE-451F-BABD-CD887C10DFCF}"/>
            </c:ext>
          </c:extLst>
        </c:ser>
        <c:dLbls>
          <c:showLegendKey val="0"/>
          <c:showVal val="0"/>
          <c:showCatName val="0"/>
          <c:showSerName val="0"/>
          <c:showPercent val="0"/>
          <c:showBubbleSize val="0"/>
        </c:dLbls>
        <c:marker val="1"/>
        <c:smooth val="0"/>
        <c:axId val="333910672"/>
        <c:axId val="333914200"/>
      </c:lineChart>
      <c:catAx>
        <c:axId val="33391067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4200"/>
        <c:crosses val="autoZero"/>
        <c:auto val="1"/>
        <c:lblAlgn val="ctr"/>
        <c:lblOffset val="100"/>
        <c:noMultiLvlLbl val="0"/>
      </c:catAx>
      <c:valAx>
        <c:axId val="33391420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0672"/>
        <c:crosses val="autoZero"/>
        <c:crossBetween val="between"/>
      </c:valAx>
      <c:valAx>
        <c:axId val="33390949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3909888"/>
        <c:crosses val="max"/>
        <c:crossBetween val="between"/>
      </c:valAx>
      <c:catAx>
        <c:axId val="333909888"/>
        <c:scaling>
          <c:orientation val="minMax"/>
        </c:scaling>
        <c:delete val="1"/>
        <c:axPos val="b"/>
        <c:numFmt formatCode="General" sourceLinked="1"/>
        <c:majorTickMark val="out"/>
        <c:minorTickMark val="none"/>
        <c:tickLblPos val="none"/>
        <c:crossAx val="33390949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Vancouver</a:t>
            </a:r>
            <a:r>
              <a:rPr lang="en-US" sz="1600" b="1" baseline="0"/>
              <a:t> </a:t>
            </a:r>
            <a:r>
              <a:rPr lang="en-US" sz="1600" b="1"/>
              <a:t>Affordability Index</a:t>
            </a:r>
            <a:endParaRPr lang="en-US" b="1" baseline="0"/>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spPr>
            <a:solidFill>
              <a:schemeClr val="accent4"/>
            </a:solidFill>
            <a:ln>
              <a:noFill/>
            </a:ln>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Table'!$F$6:$F$30</c:f>
              <c:numCache>
                <c:formatCode>0.0%</c:formatCode>
                <c:ptCount val="25"/>
                <c:pt idx="0" formatCode="General">
                  <c:v>0</c:v>
                </c:pt>
                <c:pt idx="1">
                  <c:v>2.0408163265306121E-2</c:v>
                </c:pt>
                <c:pt idx="2">
                  <c:v>0.04</c:v>
                </c:pt>
                <c:pt idx="3">
                  <c:v>9.6153846153846159E-3</c:v>
                </c:pt>
                <c:pt idx="4">
                  <c:v>2.8571428571428571E-2</c:v>
                </c:pt>
                <c:pt idx="5">
                  <c:v>3.7037037037037035E-2</c:v>
                </c:pt>
                <c:pt idx="6">
                  <c:v>1.7857142857142856E-2</c:v>
                </c:pt>
                <c:pt idx="7">
                  <c:v>8.771929824561403E-3</c:v>
                </c:pt>
                <c:pt idx="8">
                  <c:v>0</c:v>
                </c:pt>
                <c:pt idx="9">
                  <c:v>0</c:v>
                </c:pt>
                <c:pt idx="10">
                  <c:v>1.7391304347826087E-2</c:v>
                </c:pt>
                <c:pt idx="11">
                  <c:v>2.9059829059829061E-2</c:v>
                </c:pt>
                <c:pt idx="12">
                  <c:v>3.8205980066445183E-2</c:v>
                </c:pt>
                <c:pt idx="13">
                  <c:v>1.6E-2</c:v>
                </c:pt>
                <c:pt idx="14">
                  <c:v>2.3622047244094488E-2</c:v>
                </c:pt>
                <c:pt idx="15">
                  <c:v>0</c:v>
                </c:pt>
                <c:pt idx="16">
                  <c:v>4.6153846153846156E-2</c:v>
                </c:pt>
                <c:pt idx="17">
                  <c:v>1.4705882352941176E-2</c:v>
                </c:pt>
                <c:pt idx="18">
                  <c:v>4.3478260869565216E-2</c:v>
                </c:pt>
                <c:pt idx="19">
                  <c:v>4.1666666666666664E-2</c:v>
                </c:pt>
                <c:pt idx="20">
                  <c:v>9.3333333333333341E-3</c:v>
                </c:pt>
                <c:pt idx="21">
                  <c:v>3.0383091149273449E-2</c:v>
                </c:pt>
                <c:pt idx="22">
                  <c:v>1.5384615384615385E-2</c:v>
                </c:pt>
                <c:pt idx="23">
                  <c:v>1.0101010101010102E-2</c:v>
                </c:pt>
                <c:pt idx="24">
                  <c:v>2.5000000000000001E-2</c:v>
                </c:pt>
              </c:numCache>
            </c:numRef>
          </c:val>
          <c:extLst xmlns:c16r2="http://schemas.microsoft.com/office/drawing/2015/06/chart">
            <c:ext xmlns:c16="http://schemas.microsoft.com/office/drawing/2014/chart" uri="{C3380CC4-5D6E-409C-BE32-E72D297353CC}">
              <c16:uniqueId val="{00000000-EBE6-40F9-8251-6F968570F015}"/>
            </c:ext>
          </c:extLst>
        </c:ser>
        <c:ser>
          <c:idx val="4"/>
          <c:order val="3"/>
          <c:tx>
            <c:v>Annual Rate of Change in Social-Assistance (Right Scale)</c:v>
          </c:tx>
          <c:spPr>
            <a:solidFill>
              <a:srgbClr val="00B050"/>
            </a:solidFill>
            <a:ln>
              <a:noFill/>
            </a:ln>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Table'!$C$6:$C$30</c:f>
              <c:numCache>
                <c:formatCode>0.0%</c:formatCode>
                <c:ptCount val="25"/>
                <c:pt idx="0" formatCode="General">
                  <c:v>0</c:v>
                </c:pt>
                <c:pt idx="1">
                  <c:v>5.7228262343084937E-2</c:v>
                </c:pt>
                <c:pt idx="2">
                  <c:v>4.7844205802211895E-2</c:v>
                </c:pt>
                <c:pt idx="3">
                  <c:v>2.0648565965583142E-2</c:v>
                </c:pt>
                <c:pt idx="4">
                  <c:v>2.3690556299072733E-2</c:v>
                </c:pt>
                <c:pt idx="5">
                  <c:v>2.7720986477693136E-3</c:v>
                </c:pt>
                <c:pt idx="6">
                  <c:v>7.2998029053215557E-5</c:v>
                </c:pt>
                <c:pt idx="7">
                  <c:v>-3.6496350364963502E-3</c:v>
                </c:pt>
                <c:pt idx="8">
                  <c:v>0</c:v>
                </c:pt>
                <c:pt idx="9">
                  <c:v>7.7289377289371959E-4</c:v>
                </c:pt>
                <c:pt idx="10">
                  <c:v>1.192338522241046E-2</c:v>
                </c:pt>
                <c:pt idx="11">
                  <c:v>1.7793702431306801E-2</c:v>
                </c:pt>
                <c:pt idx="12">
                  <c:v>-2.5796409228538441E-2</c:v>
                </c:pt>
                <c:pt idx="13">
                  <c:v>-2.4076238503596115E-3</c:v>
                </c:pt>
                <c:pt idx="14">
                  <c:v>7.6791097498365452E-3</c:v>
                </c:pt>
                <c:pt idx="15">
                  <c:v>1.2301810216816684E-2</c:v>
                </c:pt>
                <c:pt idx="16">
                  <c:v>7.0295584443889975E-2</c:v>
                </c:pt>
                <c:pt idx="17">
                  <c:v>8.7177226823432333E-2</c:v>
                </c:pt>
                <c:pt idx="18">
                  <c:v>3.564294454788898E-2</c:v>
                </c:pt>
                <c:pt idx="19">
                  <c:v>5.4211183257834488E-3</c:v>
                </c:pt>
                <c:pt idx="20">
                  <c:v>1.3136514421170855E-2</c:v>
                </c:pt>
                <c:pt idx="21">
                  <c:v>1.6412151767431049E-2</c:v>
                </c:pt>
                <c:pt idx="22">
                  <c:v>5.0303232991198302E-3</c:v>
                </c:pt>
                <c:pt idx="23">
                  <c:v>-9.2052601486563752E-3</c:v>
                </c:pt>
                <c:pt idx="24">
                  <c:v>-3.0007501875468868E-3</c:v>
                </c:pt>
              </c:numCache>
            </c:numRef>
          </c:val>
          <c:extLst xmlns:c16r2="http://schemas.microsoft.com/office/drawing/2015/06/chart">
            <c:ext xmlns:c16="http://schemas.microsoft.com/office/drawing/2014/chart" uri="{C3380CC4-5D6E-409C-BE32-E72D297353CC}">
              <c16:uniqueId val="{00000001-EBE6-40F9-8251-6F968570F015}"/>
            </c:ext>
          </c:extLst>
        </c:ser>
        <c:dLbls>
          <c:showLegendKey val="0"/>
          <c:showVal val="0"/>
          <c:showCatName val="0"/>
          <c:showSerName val="0"/>
          <c:showPercent val="0"/>
          <c:showBubbleSize val="0"/>
        </c:dLbls>
        <c:gapWidth val="150"/>
        <c:axId val="333909104"/>
        <c:axId val="333911848"/>
      </c:barChart>
      <c:lineChart>
        <c:grouping val="standard"/>
        <c:varyColors val="0"/>
        <c:ser>
          <c:idx val="1"/>
          <c:order val="0"/>
          <c:tx>
            <c:v>Rent as a Fraction of Social-Assistance Income (Left Scale)</c:v>
          </c:tx>
          <c:spPr>
            <a:ln w="28575">
              <a:solidFill>
                <a:srgbClr val="FF6600"/>
              </a:solidFill>
            </a:ln>
          </c:spPr>
          <c:marker>
            <c:symbol val="circle"/>
            <c:size val="7"/>
            <c:spPr>
              <a:solidFill>
                <a:srgbClr val="FF6600"/>
              </a:solidFill>
            </c:spPr>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Affordability'!$H$8:$H$32</c:f>
              <c:numCache>
                <c:formatCode>#,##0.00</c:formatCode>
                <c:ptCount val="25"/>
                <c:pt idx="0">
                  <c:v>0.49819700132852535</c:v>
                </c:pt>
                <c:pt idx="1">
                  <c:v>0.48084628946946628</c:v>
                </c:pt>
                <c:pt idx="2">
                  <c:v>0.47724665391969406</c:v>
                </c:pt>
                <c:pt idx="3">
                  <c:v>0.47208763145392502</c:v>
                </c:pt>
                <c:pt idx="4">
                  <c:v>0.47433850640466785</c:v>
                </c:pt>
                <c:pt idx="5">
                  <c:v>0.4905467552376086</c:v>
                </c:pt>
                <c:pt idx="6">
                  <c:v>0.49927007299270071</c:v>
                </c:pt>
                <c:pt idx="7">
                  <c:v>0.50549450549450547</c:v>
                </c:pt>
                <c:pt idx="8">
                  <c:v>0.50549450549450547</c:v>
                </c:pt>
                <c:pt idx="9">
                  <c:v>0.50510411367038666</c:v>
                </c:pt>
                <c:pt idx="10">
                  <c:v>0.50783343931281899</c:v>
                </c:pt>
                <c:pt idx="11">
                  <c:v>0.51345473154505528</c:v>
                </c:pt>
                <c:pt idx="12">
                  <c:v>0.54718723871809349</c:v>
                </c:pt>
                <c:pt idx="13">
                  <c:v>0.55728396470242358</c:v>
                </c:pt>
                <c:pt idx="14">
                  <c:v>0.56610100112784745</c:v>
                </c:pt>
                <c:pt idx="15">
                  <c:v>0.55922156358349184</c:v>
                </c:pt>
                <c:pt idx="16">
                  <c:v>0.54660768305328622</c:v>
                </c:pt>
                <c:pt idx="17">
                  <c:v>0.51017075932879274</c:v>
                </c:pt>
                <c:pt idx="18">
                  <c:v>0.51403053484163219</c:v>
                </c:pt>
                <c:pt idx="19">
                  <c:v>0.53256139545287251</c:v>
                </c:pt>
                <c:pt idx="20">
                  <c:v>0.53056223009019088</c:v>
                </c:pt>
                <c:pt idx="21">
                  <c:v>0.53785499291479488</c:v>
                </c:pt>
                <c:pt idx="22">
                  <c:v>0.54339622641509433</c:v>
                </c:pt>
                <c:pt idx="23">
                  <c:v>0.55398465000865604</c:v>
                </c:pt>
                <c:pt idx="24">
                  <c:v>0.5695433234936621</c:v>
                </c:pt>
              </c:numCache>
            </c:numRef>
          </c:val>
          <c:smooth val="0"/>
          <c:extLst xmlns:c16r2="http://schemas.microsoft.com/office/drawing/2015/06/chart">
            <c:ext xmlns:c16="http://schemas.microsoft.com/office/drawing/2014/chart" uri="{C3380CC4-5D6E-409C-BE32-E72D297353CC}">
              <c16:uniqueId val="{00000002-EBE6-40F9-8251-6F968570F015}"/>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EBE6-40F9-8251-6F968570F015}"/>
            </c:ext>
          </c:extLst>
        </c:ser>
        <c:dLbls>
          <c:showLegendKey val="0"/>
          <c:showVal val="0"/>
          <c:showCatName val="0"/>
          <c:showSerName val="0"/>
          <c:showPercent val="0"/>
          <c:showBubbleSize val="0"/>
        </c:dLbls>
        <c:marker val="1"/>
        <c:smooth val="0"/>
        <c:axId val="333911064"/>
        <c:axId val="333908712"/>
      </c:lineChart>
      <c:catAx>
        <c:axId val="3339110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08712"/>
        <c:crosses val="autoZero"/>
        <c:auto val="1"/>
        <c:lblAlgn val="ctr"/>
        <c:lblOffset val="100"/>
        <c:noMultiLvlLbl val="0"/>
      </c:catAx>
      <c:valAx>
        <c:axId val="333908712"/>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1064"/>
        <c:crosses val="autoZero"/>
        <c:crossBetween val="between"/>
      </c:valAx>
      <c:valAx>
        <c:axId val="33391184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3909104"/>
        <c:crosses val="max"/>
        <c:crossBetween val="between"/>
      </c:valAx>
      <c:catAx>
        <c:axId val="333909104"/>
        <c:scaling>
          <c:orientation val="minMax"/>
        </c:scaling>
        <c:delete val="1"/>
        <c:axPos val="b"/>
        <c:numFmt formatCode="General" sourceLinked="1"/>
        <c:majorTickMark val="out"/>
        <c:minorTickMark val="none"/>
        <c:tickLblPos val="none"/>
        <c:crossAx val="33391184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0"/>
          <a:lstStyle/>
          <a:p>
            <a:pPr algn="ctr">
              <a:defRPr sz="1400" b="0" i="0" u="none" strike="noStrike" kern="1200" spc="0" baseline="0">
                <a:solidFill>
                  <a:schemeClr val="tx1">
                    <a:lumMod val="65000"/>
                    <a:lumOff val="35000"/>
                  </a:schemeClr>
                </a:solidFill>
                <a:latin typeface="+mn-lt"/>
                <a:ea typeface="+mn-ea"/>
                <a:cs typeface="+mn-cs"/>
              </a:defRPr>
            </a:pPr>
            <a:r>
              <a:rPr lang="en-US" sz="1600" b="1"/>
              <a:t>Vancouver</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manualLayout>
          <c:xMode val="edge"/>
          <c:yMode val="edge"/>
          <c:x val="0.1683352657840847"/>
          <c:y val="1.6161625787699384E-2"/>
        </c:manualLayout>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spPr>
            <a:ln>
              <a:noFill/>
            </a:ln>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Table'!$G$6:$G$30</c:f>
              <c:numCache>
                <c:formatCode>0.0%</c:formatCode>
                <c:ptCount val="25"/>
                <c:pt idx="0" formatCode="General">
                  <c:v>0</c:v>
                </c:pt>
                <c:pt idx="1">
                  <c:v>1.6129032258064516E-2</c:v>
                </c:pt>
                <c:pt idx="2">
                  <c:v>3.1746031746031744E-2</c:v>
                </c:pt>
                <c:pt idx="3">
                  <c:v>0</c:v>
                </c:pt>
                <c:pt idx="4">
                  <c:v>1.5384615384615385E-2</c:v>
                </c:pt>
                <c:pt idx="5">
                  <c:v>2.2727272727272728E-2</c:v>
                </c:pt>
                <c:pt idx="6">
                  <c:v>7.4074074074074077E-3</c:v>
                </c:pt>
                <c:pt idx="7">
                  <c:v>2.2058823529411766E-2</c:v>
                </c:pt>
                <c:pt idx="8">
                  <c:v>7.1942446043165471E-3</c:v>
                </c:pt>
                <c:pt idx="9">
                  <c:v>-5.7142857142857143E-3</c:v>
                </c:pt>
                <c:pt idx="10">
                  <c:v>1.2931034482758621E-2</c:v>
                </c:pt>
                <c:pt idx="11">
                  <c:v>2.8368794326241134E-2</c:v>
                </c:pt>
                <c:pt idx="12">
                  <c:v>3.4482758620689655E-2</c:v>
                </c:pt>
                <c:pt idx="13">
                  <c:v>0</c:v>
                </c:pt>
                <c:pt idx="14">
                  <c:v>0.02</c:v>
                </c:pt>
                <c:pt idx="15">
                  <c:v>1.3071895424836602E-2</c:v>
                </c:pt>
                <c:pt idx="16">
                  <c:v>3.2258064516129031E-2</c:v>
                </c:pt>
                <c:pt idx="17">
                  <c:v>1.2500000000000001E-2</c:v>
                </c:pt>
                <c:pt idx="18">
                  <c:v>4.9382716049382713E-2</c:v>
                </c:pt>
                <c:pt idx="19">
                  <c:v>2.9411764705882353E-2</c:v>
                </c:pt>
                <c:pt idx="20">
                  <c:v>2.8571428571428571E-2</c:v>
                </c:pt>
                <c:pt idx="21">
                  <c:v>0</c:v>
                </c:pt>
                <c:pt idx="22">
                  <c:v>2.7777777777777776E-2</c:v>
                </c:pt>
                <c:pt idx="23">
                  <c:v>2.7027027027027029E-2</c:v>
                </c:pt>
                <c:pt idx="24">
                  <c:v>0</c:v>
                </c:pt>
              </c:numCache>
            </c:numRef>
          </c:val>
          <c:extLst xmlns:c16r2="http://schemas.microsoft.com/office/drawing/2015/06/chart">
            <c:ext xmlns:c16="http://schemas.microsoft.com/office/drawing/2014/chart" uri="{C3380CC4-5D6E-409C-BE32-E72D297353CC}">
              <c16:uniqueId val="{00000000-68BE-4071-9B8E-BF6131703FCC}"/>
            </c:ext>
          </c:extLst>
        </c:ser>
        <c:ser>
          <c:idx val="4"/>
          <c:order val="3"/>
          <c:tx>
            <c:v>Annual Rate of Change in Social-Assistance (Right Scale)</c:v>
          </c:tx>
          <c:spPr>
            <a:solidFill>
              <a:srgbClr val="00B050"/>
            </a:solidFill>
            <a:ln>
              <a:noFill/>
            </a:ln>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Table'!$D$6:$D$30</c:f>
              <c:numCache>
                <c:formatCode>0.0%</c:formatCode>
                <c:ptCount val="25"/>
                <c:pt idx="0" formatCode="General">
                  <c:v>0</c:v>
                </c:pt>
                <c:pt idx="1">
                  <c:v>5.5544651619234546E-2</c:v>
                </c:pt>
                <c:pt idx="2">
                  <c:v>5.3861410685508863E-2</c:v>
                </c:pt>
                <c:pt idx="3">
                  <c:v>2.1819678880197611E-2</c:v>
                </c:pt>
                <c:pt idx="4">
                  <c:v>2.7742603890871416E-2</c:v>
                </c:pt>
                <c:pt idx="5">
                  <c:v>2.800179211469534E-3</c:v>
                </c:pt>
                <c:pt idx="6">
                  <c:v>0</c:v>
                </c:pt>
                <c:pt idx="7">
                  <c:v>-5.5847202055177032E-3</c:v>
                </c:pt>
                <c:pt idx="8">
                  <c:v>0</c:v>
                </c:pt>
                <c:pt idx="9">
                  <c:v>1.3478602718184881E-3</c:v>
                </c:pt>
                <c:pt idx="10">
                  <c:v>1.2383623107122786E-2</c:v>
                </c:pt>
                <c:pt idx="11">
                  <c:v>1.999135772375743E-2</c:v>
                </c:pt>
                <c:pt idx="12">
                  <c:v>-1.0044721660078379E-2</c:v>
                </c:pt>
                <c:pt idx="13">
                  <c:v>-7.7084631793323203E-3</c:v>
                </c:pt>
                <c:pt idx="14">
                  <c:v>9.4834631006368627E-3</c:v>
                </c:pt>
                <c:pt idx="15">
                  <c:v>1.1390237784084947E-2</c:v>
                </c:pt>
                <c:pt idx="16">
                  <c:v>4.039002041623127E-2</c:v>
                </c:pt>
                <c:pt idx="17">
                  <c:v>5.5748813342820704E-2</c:v>
                </c:pt>
                <c:pt idx="18">
                  <c:v>3.6139440060544648E-2</c:v>
                </c:pt>
                <c:pt idx="19">
                  <c:v>7.7561615089778747E-3</c:v>
                </c:pt>
                <c:pt idx="20">
                  <c:v>2.0256344272860983E-2</c:v>
                </c:pt>
                <c:pt idx="21">
                  <c:v>1.8396347572954823E-2</c:v>
                </c:pt>
                <c:pt idx="22">
                  <c:v>1.7357379328835746E-2</c:v>
                </c:pt>
                <c:pt idx="23">
                  <c:v>-1.5455398222182516E-2</c:v>
                </c:pt>
                <c:pt idx="24">
                  <c:v>-5.3082890975908537E-3</c:v>
                </c:pt>
              </c:numCache>
            </c:numRef>
          </c:val>
          <c:extLst xmlns:c16r2="http://schemas.microsoft.com/office/drawing/2015/06/chart">
            <c:ext xmlns:c16="http://schemas.microsoft.com/office/drawing/2014/chart" uri="{C3380CC4-5D6E-409C-BE32-E72D297353CC}">
              <c16:uniqueId val="{00000001-68BE-4071-9B8E-BF6131703FCC}"/>
            </c:ext>
          </c:extLst>
        </c:ser>
        <c:dLbls>
          <c:showLegendKey val="0"/>
          <c:showVal val="0"/>
          <c:showCatName val="0"/>
          <c:showSerName val="0"/>
          <c:showPercent val="0"/>
          <c:showBubbleSize val="0"/>
        </c:dLbls>
        <c:gapWidth val="150"/>
        <c:axId val="333913024"/>
        <c:axId val="333912632"/>
      </c:barChart>
      <c:lineChart>
        <c:grouping val="standard"/>
        <c:varyColors val="0"/>
        <c:ser>
          <c:idx val="1"/>
          <c:order val="0"/>
          <c:tx>
            <c:v>Rent as a Fraction of Social-Assistance Income (Left Scale)</c:v>
          </c:tx>
          <c:spPr>
            <a:ln w="28575">
              <a:solidFill>
                <a:srgbClr val="FF6600"/>
              </a:solidFill>
            </a:ln>
          </c:spPr>
          <c:marker>
            <c:symbol val="circle"/>
            <c:size val="7"/>
            <c:spPr>
              <a:solidFill>
                <a:srgbClr val="FF6600"/>
              </a:solidFill>
            </c:spPr>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Affordability'!$L$8:$L$32</c:f>
              <c:numCache>
                <c:formatCode>#,##0.00</c:formatCode>
                <c:ptCount val="25"/>
                <c:pt idx="0">
                  <c:v>0.48675171736997058</c:v>
                </c:pt>
                <c:pt idx="1">
                  <c:v>0.46857567869096317</c:v>
                </c:pt>
                <c:pt idx="2">
                  <c:v>0.45874257483973419</c:v>
                </c:pt>
                <c:pt idx="3">
                  <c:v>0.44894670196845859</c:v>
                </c:pt>
                <c:pt idx="4">
                  <c:v>0.44354838709677419</c:v>
                </c:pt>
                <c:pt idx="5">
                  <c:v>0.45236233664693398</c:v>
                </c:pt>
                <c:pt idx="6">
                  <c:v>0.45571316877024459</c:v>
                </c:pt>
                <c:pt idx="7">
                  <c:v>0.46838144445692464</c:v>
                </c:pt>
                <c:pt idx="8">
                  <c:v>0.47175109513647084</c:v>
                </c:pt>
                <c:pt idx="9">
                  <c:v>0.46842400448681998</c:v>
                </c:pt>
                <c:pt idx="10">
                  <c:v>0.46867728854122809</c:v>
                </c:pt>
                <c:pt idx="11">
                  <c:v>0.47252664887359425</c:v>
                </c:pt>
                <c:pt idx="12">
                  <c:v>0.49378055953018424</c:v>
                </c:pt>
                <c:pt idx="13">
                  <c:v>0.49761641736084156</c:v>
                </c:pt>
                <c:pt idx="14">
                  <c:v>0.50280045613531577</c:v>
                </c:pt>
                <c:pt idx="15">
                  <c:v>0.50363647194528227</c:v>
                </c:pt>
                <c:pt idx="16">
                  <c:v>0.49969991978775241</c:v>
                </c:pt>
                <c:pt idx="17">
                  <c:v>0.47922968265824556</c:v>
                </c:pt>
                <c:pt idx="18">
                  <c:v>0.48535489197284859</c:v>
                </c:pt>
                <c:pt idx="19">
                  <c:v>0.495784650035059</c:v>
                </c:pt>
                <c:pt idx="20">
                  <c:v>0.49982529254820646</c:v>
                </c:pt>
                <c:pt idx="21">
                  <c:v>0.49079643081928914</c:v>
                </c:pt>
                <c:pt idx="22">
                  <c:v>0.4958234689775316</c:v>
                </c:pt>
                <c:pt idx="23">
                  <c:v>0.51721791207295498</c:v>
                </c:pt>
                <c:pt idx="24">
                  <c:v>0.51997810618500273</c:v>
                </c:pt>
              </c:numCache>
            </c:numRef>
          </c:val>
          <c:smooth val="0"/>
          <c:extLst xmlns:c16r2="http://schemas.microsoft.com/office/drawing/2015/06/chart">
            <c:ext xmlns:c16="http://schemas.microsoft.com/office/drawing/2014/chart" uri="{C3380CC4-5D6E-409C-BE32-E72D297353CC}">
              <c16:uniqueId val="{00000002-68BE-4071-9B8E-BF6131703FCC}"/>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68BE-4071-9B8E-BF6131703FCC}"/>
            </c:ext>
          </c:extLst>
        </c:ser>
        <c:dLbls>
          <c:showLegendKey val="0"/>
          <c:showVal val="0"/>
          <c:showCatName val="0"/>
          <c:showSerName val="0"/>
          <c:showPercent val="0"/>
          <c:showBubbleSize val="0"/>
        </c:dLbls>
        <c:marker val="1"/>
        <c:smooth val="0"/>
        <c:axId val="333911456"/>
        <c:axId val="333912240"/>
      </c:lineChart>
      <c:catAx>
        <c:axId val="33391145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2240"/>
        <c:crosses val="autoZero"/>
        <c:auto val="1"/>
        <c:lblAlgn val="ctr"/>
        <c:lblOffset val="100"/>
        <c:noMultiLvlLbl val="0"/>
      </c:catAx>
      <c:valAx>
        <c:axId val="33391224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1456"/>
        <c:crosses val="autoZero"/>
        <c:crossBetween val="between"/>
      </c:valAx>
      <c:valAx>
        <c:axId val="333912632"/>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3913024"/>
        <c:crosses val="max"/>
        <c:crossBetween val="between"/>
      </c:valAx>
      <c:catAx>
        <c:axId val="333913024"/>
        <c:scaling>
          <c:orientation val="minMax"/>
        </c:scaling>
        <c:delete val="1"/>
        <c:axPos val="b"/>
        <c:numFmt formatCode="General" sourceLinked="1"/>
        <c:majorTickMark val="out"/>
        <c:minorTickMark val="none"/>
        <c:tickLblPos val="none"/>
        <c:crossAx val="333912632"/>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Calgary</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E3D5-4A6C-8ADC-027738EAD604}"/>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Affordability'!$AK$8:$AK$32</c:f>
              <c:numCache>
                <c:formatCode>#,##0.00</c:formatCode>
                <c:ptCount val="25"/>
                <c:pt idx="0">
                  <c:v>0.77567922432077563</c:v>
                </c:pt>
                <c:pt idx="1">
                  <c:v>0.6624115922028635</c:v>
                </c:pt>
                <c:pt idx="2">
                  <c:v>0.68930041152263377</c:v>
                </c:pt>
                <c:pt idx="3">
                  <c:v>0.69543509272467907</c:v>
                </c:pt>
                <c:pt idx="4">
                  <c:v>0.75502334077531963</c:v>
                </c:pt>
                <c:pt idx="5">
                  <c:v>0.79155672823218992</c:v>
                </c:pt>
                <c:pt idx="6">
                  <c:v>0.79642784655977272</c:v>
                </c:pt>
                <c:pt idx="7">
                  <c:v>0.79919273461150353</c:v>
                </c:pt>
                <c:pt idx="8">
                  <c:v>0.83615369301214415</c:v>
                </c:pt>
                <c:pt idx="9">
                  <c:v>0.8719888512840932</c:v>
                </c:pt>
                <c:pt idx="10">
                  <c:v>0.94309590131317156</c:v>
                </c:pt>
                <c:pt idx="11">
                  <c:v>0.95427435387673953</c:v>
                </c:pt>
                <c:pt idx="12">
                  <c:v>1.0727056019070322</c:v>
                </c:pt>
                <c:pt idx="13">
                  <c:v>1.0122060136945519</c:v>
                </c:pt>
                <c:pt idx="14">
                  <c:v>1.070578905630452</c:v>
                </c:pt>
                <c:pt idx="15">
                  <c:v>1.0693069306930694</c:v>
                </c:pt>
                <c:pt idx="16">
                  <c:v>1.1002108737508023</c:v>
                </c:pt>
                <c:pt idx="17">
                  <c:v>1.304734605120095</c:v>
                </c:pt>
                <c:pt idx="18">
                  <c:v>1.4376555156206801</c:v>
                </c:pt>
                <c:pt idx="19">
                  <c:v>0.99433779864659577</c:v>
                </c:pt>
                <c:pt idx="20">
                  <c:v>0.99378881987577639</c:v>
                </c:pt>
                <c:pt idx="21">
                  <c:v>0.98516729906864431</c:v>
                </c:pt>
                <c:pt idx="22">
                  <c:v>1.0197411426330238</c:v>
                </c:pt>
                <c:pt idx="23">
                  <c:v>1.0787209451650186</c:v>
                </c:pt>
                <c:pt idx="24">
                  <c:v>1.0781671159029649</c:v>
                </c:pt>
              </c:numCache>
            </c:numRef>
          </c:val>
          <c:smooth val="0"/>
          <c:extLst xmlns:c16r2="http://schemas.microsoft.com/office/drawing/2015/06/chart">
            <c:ext xmlns:c16="http://schemas.microsoft.com/office/drawing/2014/chart" uri="{C3380CC4-5D6E-409C-BE32-E72D297353CC}">
              <c16:uniqueId val="{00000001-E3D5-4A6C-8ADC-027738EAD604}"/>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Affordability'!$AL$8:$AL$32</c:f>
              <c:numCache>
                <c:formatCode>#,##0.00</c:formatCode>
                <c:ptCount val="25"/>
                <c:pt idx="0">
                  <c:v>0.84839915160084844</c:v>
                </c:pt>
                <c:pt idx="1">
                  <c:v>0.74521304122822152</c:v>
                </c:pt>
                <c:pt idx="2">
                  <c:v>0.72016460905349799</c:v>
                </c:pt>
                <c:pt idx="3">
                  <c:v>0.7489300998573466</c:v>
                </c:pt>
                <c:pt idx="4">
                  <c:v>0.85244570732697378</c:v>
                </c:pt>
                <c:pt idx="5">
                  <c:v>0.82809011568906032</c:v>
                </c:pt>
                <c:pt idx="6">
                  <c:v>0.85244570732697378</c:v>
                </c:pt>
                <c:pt idx="7">
                  <c:v>0.84762865792129161</c:v>
                </c:pt>
                <c:pt idx="8">
                  <c:v>0.95560422058530758</c:v>
                </c:pt>
                <c:pt idx="9">
                  <c:v>0.95560422058530758</c:v>
                </c:pt>
                <c:pt idx="10">
                  <c:v>1.0744130521289295</c:v>
                </c:pt>
                <c:pt idx="11">
                  <c:v>1.0735586481113319</c:v>
                </c:pt>
                <c:pt idx="12">
                  <c:v>1.1918951132300357</c:v>
                </c:pt>
                <c:pt idx="13">
                  <c:v>1.1908306043465318</c:v>
                </c:pt>
                <c:pt idx="14">
                  <c:v>1.1895321173671689</c:v>
                </c:pt>
                <c:pt idx="15">
                  <c:v>1.2118811881188118</c:v>
                </c:pt>
                <c:pt idx="16">
                  <c:v>1.2102319611258825</c:v>
                </c:pt>
                <c:pt idx="17">
                  <c:v>1.541959078778294</c:v>
                </c:pt>
                <c:pt idx="18">
                  <c:v>1.658833287254631</c:v>
                </c:pt>
                <c:pt idx="19">
                  <c:v>1.0771992818671454</c:v>
                </c:pt>
                <c:pt idx="20">
                  <c:v>1.1428571428571428</c:v>
                </c:pt>
                <c:pt idx="21">
                  <c:v>1.117626767850983</c:v>
                </c:pt>
                <c:pt idx="22">
                  <c:v>1.1374035821676036</c:v>
                </c:pt>
                <c:pt idx="23">
                  <c:v>1.2328239373314498</c:v>
                </c:pt>
                <c:pt idx="24">
                  <c:v>1.3477088948787062</c:v>
                </c:pt>
              </c:numCache>
            </c:numRef>
          </c:val>
          <c:smooth val="0"/>
          <c:extLst xmlns:c16r2="http://schemas.microsoft.com/office/drawing/2015/06/chart">
            <c:ext xmlns:c16="http://schemas.microsoft.com/office/drawing/2014/chart" uri="{C3380CC4-5D6E-409C-BE32-E72D297353CC}">
              <c16:uniqueId val="{00000002-E3D5-4A6C-8ADC-027738EAD604}"/>
            </c:ext>
          </c:extLst>
        </c:ser>
        <c:ser>
          <c:idx val="1"/>
          <c:order val="3"/>
          <c:tx>
            <c:v>Median</c:v>
          </c:tx>
          <c:spPr>
            <a:ln w="28575">
              <a:solidFill>
                <a:srgbClr val="FF6600"/>
              </a:solidFill>
            </a:ln>
          </c:spPr>
          <c:marker>
            <c:symbol val="circle"/>
            <c:size val="7"/>
            <c:spPr>
              <a:solidFill>
                <a:srgbClr val="FF6600"/>
              </a:solidFill>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Affordability'!$AI$8:$AI$32</c:f>
              <c:numCache>
                <c:formatCode>#,##0.00</c:formatCode>
                <c:ptCount val="25"/>
                <c:pt idx="0">
                  <c:v>0.84839915160084844</c:v>
                </c:pt>
                <c:pt idx="1">
                  <c:v>0.74521304122822152</c:v>
                </c:pt>
                <c:pt idx="2">
                  <c:v>0.7407407407407407</c:v>
                </c:pt>
                <c:pt idx="3">
                  <c:v>0.75962910128388017</c:v>
                </c:pt>
                <c:pt idx="4">
                  <c:v>0.85244570732697378</c:v>
                </c:pt>
                <c:pt idx="5">
                  <c:v>0.85244570732697378</c:v>
                </c:pt>
                <c:pt idx="6">
                  <c:v>0.86462350314593062</c:v>
                </c:pt>
                <c:pt idx="7">
                  <c:v>0.90817356205852673</c:v>
                </c:pt>
                <c:pt idx="8">
                  <c:v>1.0272745371292056</c:v>
                </c:pt>
                <c:pt idx="9">
                  <c:v>1.0511646426438384</c:v>
                </c:pt>
                <c:pt idx="10">
                  <c:v>1.0982888977317946</c:v>
                </c:pt>
                <c:pt idx="11">
                  <c:v>1.1332007952286283</c:v>
                </c:pt>
                <c:pt idx="12">
                  <c:v>1.2157330154946364</c:v>
                </c:pt>
                <c:pt idx="13">
                  <c:v>1.1908306043465318</c:v>
                </c:pt>
                <c:pt idx="14">
                  <c:v>1.2252180808881841</c:v>
                </c:pt>
                <c:pt idx="15">
                  <c:v>1.2475247524752475</c:v>
                </c:pt>
                <c:pt idx="16">
                  <c:v>1.3202530485009627</c:v>
                </c:pt>
                <c:pt idx="17">
                  <c:v>1.541959078778294</c:v>
                </c:pt>
                <c:pt idx="18">
                  <c:v>1.7694221730716062</c:v>
                </c:pt>
                <c:pt idx="19">
                  <c:v>1.1600607650876951</c:v>
                </c:pt>
                <c:pt idx="20">
                  <c:v>1.175983436853002</c:v>
                </c:pt>
                <c:pt idx="21">
                  <c:v>1.159020351845464</c:v>
                </c:pt>
                <c:pt idx="22">
                  <c:v>1.2472218590665447</c:v>
                </c:pt>
                <c:pt idx="23">
                  <c:v>1.3098754334146654</c:v>
                </c:pt>
                <c:pt idx="24">
                  <c:v>1.3862148633038121</c:v>
                </c:pt>
              </c:numCache>
            </c:numRef>
          </c:val>
          <c:smooth val="0"/>
          <c:extLst xmlns:c16r2="http://schemas.microsoft.com/office/drawing/2015/06/chart">
            <c:ext xmlns:c16="http://schemas.microsoft.com/office/drawing/2014/chart" uri="{C3380CC4-5D6E-409C-BE32-E72D297353CC}">
              <c16:uniqueId val="{00000003-E3D5-4A6C-8ADC-027738EAD604}"/>
            </c:ext>
          </c:extLst>
        </c:ser>
        <c:dLbls>
          <c:showLegendKey val="0"/>
          <c:showVal val="0"/>
          <c:showCatName val="0"/>
          <c:showSerName val="0"/>
          <c:showPercent val="0"/>
          <c:showBubbleSize val="0"/>
        </c:dLbls>
        <c:smooth val="0"/>
        <c:axId val="330854216"/>
        <c:axId val="330855784"/>
      </c:lineChart>
      <c:catAx>
        <c:axId val="33085421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5784"/>
        <c:crosses val="autoZero"/>
        <c:auto val="1"/>
        <c:lblAlgn val="ctr"/>
        <c:lblOffset val="100"/>
        <c:noMultiLvlLbl val="0"/>
      </c:catAx>
      <c:valAx>
        <c:axId val="330855784"/>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4216"/>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Calgary 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spPr>
            <a:solidFill>
              <a:schemeClr val="accent4"/>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Table'!$N$6:$N$30</c:f>
              <c:numCache>
                <c:formatCode>0.0%</c:formatCode>
                <c:ptCount val="25"/>
                <c:pt idx="0" formatCode="General">
                  <c:v>0</c:v>
                </c:pt>
                <c:pt idx="1">
                  <c:v>0</c:v>
                </c:pt>
                <c:pt idx="2">
                  <c:v>4.6875E-2</c:v>
                </c:pt>
                <c:pt idx="3">
                  <c:v>-2.9850746268656716E-2</c:v>
                </c:pt>
                <c:pt idx="4">
                  <c:v>-4.6153846153846156E-2</c:v>
                </c:pt>
                <c:pt idx="5">
                  <c:v>4.8387096774193547E-2</c:v>
                </c:pt>
                <c:pt idx="6">
                  <c:v>6.1538461538461538E-3</c:v>
                </c:pt>
                <c:pt idx="7">
                  <c:v>9.1743119266055051E-3</c:v>
                </c:pt>
                <c:pt idx="8">
                  <c:v>6.0606060606060608E-2</c:v>
                </c:pt>
                <c:pt idx="9">
                  <c:v>4.2857142857142858E-2</c:v>
                </c:pt>
                <c:pt idx="10">
                  <c:v>8.2191780821917804E-2</c:v>
                </c:pt>
                <c:pt idx="11">
                  <c:v>1.2658227848101266E-2</c:v>
                </c:pt>
                <c:pt idx="12">
                  <c:v>0.125</c:v>
                </c:pt>
                <c:pt idx="13">
                  <c:v>-5.5555555555555552E-2</c:v>
                </c:pt>
                <c:pt idx="14">
                  <c:v>5.8823529411764705E-2</c:v>
                </c:pt>
                <c:pt idx="15">
                  <c:v>0</c:v>
                </c:pt>
                <c:pt idx="16">
                  <c:v>0.1111111111111111</c:v>
                </c:pt>
                <c:pt idx="17">
                  <c:v>0.1</c:v>
                </c:pt>
                <c:pt idx="18">
                  <c:v>0.18181818181818182</c:v>
                </c:pt>
                <c:pt idx="19">
                  <c:v>-7.6923076923076927E-2</c:v>
                </c:pt>
                <c:pt idx="20">
                  <c:v>0</c:v>
                </c:pt>
                <c:pt idx="21">
                  <c:v>-8.3333333333333332E-3</c:v>
                </c:pt>
                <c:pt idx="22">
                  <c:v>9.2436974789915971E-2</c:v>
                </c:pt>
                <c:pt idx="23">
                  <c:v>7.6923076923076927E-2</c:v>
                </c:pt>
                <c:pt idx="24">
                  <c:v>0</c:v>
                </c:pt>
              </c:numCache>
            </c:numRef>
          </c:val>
          <c:extLst xmlns:c16r2="http://schemas.microsoft.com/office/drawing/2015/06/chart">
            <c:ext xmlns:c16="http://schemas.microsoft.com/office/drawing/2014/chart" uri="{C3380CC4-5D6E-409C-BE32-E72D297353CC}">
              <c16:uniqueId val="{00000000-44F0-40A6-88C5-6E7EE863E0AA}"/>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Table'!$K$6:$K$30</c:f>
              <c:numCache>
                <c:formatCode>0.0%</c:formatCode>
                <c:ptCount val="25"/>
                <c:pt idx="0" formatCode="General">
                  <c:v>0</c:v>
                </c:pt>
                <c:pt idx="1">
                  <c:v>0.170992829007171</c:v>
                </c:pt>
                <c:pt idx="2">
                  <c:v>6.0376056580990168E-3</c:v>
                </c:pt>
                <c:pt idx="3">
                  <c:v>-3.8408779149519894E-2</c:v>
                </c:pt>
                <c:pt idx="4">
                  <c:v>-0.12143366619115549</c:v>
                </c:pt>
                <c:pt idx="5">
                  <c:v>0</c:v>
                </c:pt>
                <c:pt idx="6">
                  <c:v>0</c:v>
                </c:pt>
                <c:pt idx="7">
                  <c:v>5.6829713821798253E-3</c:v>
                </c:pt>
                <c:pt idx="8">
                  <c:v>1.3723511604439959E-2</c:v>
                </c:pt>
                <c:pt idx="9">
                  <c:v>0</c:v>
                </c:pt>
                <c:pt idx="10">
                  <c:v>5.9725263786581729E-4</c:v>
                </c:pt>
                <c:pt idx="11">
                  <c:v>7.9586152009550337E-4</c:v>
                </c:pt>
                <c:pt idx="12">
                  <c:v>7.9522862823061633E-4</c:v>
                </c:pt>
                <c:pt idx="13">
                  <c:v>8.9392133492252677E-4</c:v>
                </c:pt>
                <c:pt idx="14">
                  <c:v>1.0915947206509874E-3</c:v>
                </c:pt>
                <c:pt idx="15">
                  <c:v>1.1895321173671688E-3</c:v>
                </c:pt>
                <c:pt idx="16">
                  <c:v>7.9900990099009903E-2</c:v>
                </c:pt>
                <c:pt idx="17">
                  <c:v>-7.2430549188594484E-2</c:v>
                </c:pt>
                <c:pt idx="18">
                  <c:v>7.2551151527132554E-2</c:v>
                </c:pt>
                <c:pt idx="19">
                  <c:v>0.33462353700119807</c:v>
                </c:pt>
                <c:pt idx="20">
                  <c:v>5.5240988813699766E-4</c:v>
                </c:pt>
                <c:pt idx="21">
                  <c:v>3.4506556245686681E-4</c:v>
                </c:pt>
                <c:pt idx="22">
                  <c:v>5.5398413245946881E-2</c:v>
                </c:pt>
                <c:pt idx="23">
                  <c:v>1.8041574061968886E-2</c:v>
                </c:pt>
                <c:pt idx="24">
                  <c:v>5.1367664055477081E-4</c:v>
                </c:pt>
              </c:numCache>
            </c:numRef>
          </c:val>
          <c:extLst xmlns:c16r2="http://schemas.microsoft.com/office/drawing/2015/06/chart">
            <c:ext xmlns:c16="http://schemas.microsoft.com/office/drawing/2014/chart" uri="{C3380CC4-5D6E-409C-BE32-E72D297353CC}">
              <c16:uniqueId val="{00000001-44F0-40A6-88C5-6E7EE863E0AA}"/>
            </c:ext>
          </c:extLst>
        </c:ser>
        <c:dLbls>
          <c:showLegendKey val="0"/>
          <c:showVal val="0"/>
          <c:showCatName val="0"/>
          <c:showSerName val="0"/>
          <c:showPercent val="0"/>
          <c:showBubbleSize val="0"/>
        </c:dLbls>
        <c:gapWidth val="150"/>
        <c:axId val="333971576"/>
        <c:axId val="333968440"/>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Affordability'!$AK$8:$AK$32</c:f>
              <c:numCache>
                <c:formatCode>#,##0.00</c:formatCode>
                <c:ptCount val="25"/>
                <c:pt idx="0">
                  <c:v>0.77567922432077563</c:v>
                </c:pt>
                <c:pt idx="1">
                  <c:v>0.6624115922028635</c:v>
                </c:pt>
                <c:pt idx="2">
                  <c:v>0.68930041152263377</c:v>
                </c:pt>
                <c:pt idx="3">
                  <c:v>0.69543509272467907</c:v>
                </c:pt>
                <c:pt idx="4">
                  <c:v>0.75502334077531963</c:v>
                </c:pt>
                <c:pt idx="5">
                  <c:v>0.79155672823218992</c:v>
                </c:pt>
                <c:pt idx="6">
                  <c:v>0.79642784655977272</c:v>
                </c:pt>
                <c:pt idx="7">
                  <c:v>0.79919273461150353</c:v>
                </c:pt>
                <c:pt idx="8">
                  <c:v>0.83615369301214415</c:v>
                </c:pt>
                <c:pt idx="9">
                  <c:v>0.8719888512840932</c:v>
                </c:pt>
                <c:pt idx="10">
                  <c:v>0.94309590131317156</c:v>
                </c:pt>
                <c:pt idx="11">
                  <c:v>0.95427435387673953</c:v>
                </c:pt>
                <c:pt idx="12">
                  <c:v>1.0727056019070322</c:v>
                </c:pt>
                <c:pt idx="13">
                  <c:v>1.0122060136945519</c:v>
                </c:pt>
                <c:pt idx="14">
                  <c:v>1.070578905630452</c:v>
                </c:pt>
                <c:pt idx="15">
                  <c:v>1.0693069306930694</c:v>
                </c:pt>
                <c:pt idx="16">
                  <c:v>1.1002108737508023</c:v>
                </c:pt>
                <c:pt idx="17">
                  <c:v>1.304734605120095</c:v>
                </c:pt>
                <c:pt idx="18">
                  <c:v>1.4376555156206801</c:v>
                </c:pt>
                <c:pt idx="19">
                  <c:v>0.99433779864659577</c:v>
                </c:pt>
                <c:pt idx="20">
                  <c:v>0.99378881987577639</c:v>
                </c:pt>
                <c:pt idx="21">
                  <c:v>0.98516729906864431</c:v>
                </c:pt>
                <c:pt idx="22">
                  <c:v>1.0197411426330238</c:v>
                </c:pt>
                <c:pt idx="23">
                  <c:v>1.0787209451650186</c:v>
                </c:pt>
                <c:pt idx="24">
                  <c:v>1.0781671159029649</c:v>
                </c:pt>
              </c:numCache>
            </c:numRef>
          </c:val>
          <c:smooth val="0"/>
          <c:extLst xmlns:c16r2="http://schemas.microsoft.com/office/drawing/2015/06/chart">
            <c:ext xmlns:c16="http://schemas.microsoft.com/office/drawing/2014/chart" uri="{C3380CC4-5D6E-409C-BE32-E72D297353CC}">
              <c16:uniqueId val="{00000002-44F0-40A6-88C5-6E7EE863E0AA}"/>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44F0-40A6-88C5-6E7EE863E0AA}"/>
            </c:ext>
          </c:extLst>
        </c:ser>
        <c:dLbls>
          <c:showLegendKey val="0"/>
          <c:showVal val="0"/>
          <c:showCatName val="0"/>
          <c:showSerName val="0"/>
          <c:showPercent val="0"/>
          <c:showBubbleSize val="0"/>
        </c:dLbls>
        <c:marker val="1"/>
        <c:smooth val="0"/>
        <c:axId val="333913808"/>
        <c:axId val="333914592"/>
      </c:lineChart>
      <c:catAx>
        <c:axId val="3339138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4592"/>
        <c:crosses val="autoZero"/>
        <c:auto val="1"/>
        <c:lblAlgn val="ctr"/>
        <c:lblOffset val="100"/>
        <c:noMultiLvlLbl val="0"/>
      </c:catAx>
      <c:valAx>
        <c:axId val="333914592"/>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13808"/>
        <c:crosses val="autoZero"/>
        <c:crossBetween val="between"/>
      </c:valAx>
      <c:valAx>
        <c:axId val="333968440"/>
        <c:scaling>
          <c:orientation val="minMax"/>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3971576"/>
        <c:crosses val="max"/>
        <c:crossBetween val="between"/>
      </c:valAx>
      <c:catAx>
        <c:axId val="333971576"/>
        <c:scaling>
          <c:orientation val="minMax"/>
        </c:scaling>
        <c:delete val="1"/>
        <c:axPos val="b"/>
        <c:numFmt formatCode="General" sourceLinked="1"/>
        <c:majorTickMark val="out"/>
        <c:minorTickMark val="none"/>
        <c:tickLblPos val="none"/>
        <c:crossAx val="333968440"/>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Calgary</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spPr>
            <a:solidFill>
              <a:schemeClr val="accent4"/>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Table'!$O$6:$O$30</c:f>
              <c:numCache>
                <c:formatCode>0.0%</c:formatCode>
                <c:ptCount val="25"/>
                <c:pt idx="0" formatCode="General">
                  <c:v>0</c:v>
                </c:pt>
                <c:pt idx="1">
                  <c:v>4.3256997455470736E-2</c:v>
                </c:pt>
                <c:pt idx="2">
                  <c:v>1.2195121951219513E-2</c:v>
                </c:pt>
                <c:pt idx="3">
                  <c:v>-3.614457831325301E-2</c:v>
                </c:pt>
                <c:pt idx="4">
                  <c:v>0</c:v>
                </c:pt>
                <c:pt idx="5">
                  <c:v>-1.2500000000000001E-2</c:v>
                </c:pt>
                <c:pt idx="6">
                  <c:v>1.2658227848101266E-2</c:v>
                </c:pt>
                <c:pt idx="7">
                  <c:v>6.25E-2</c:v>
                </c:pt>
                <c:pt idx="8">
                  <c:v>0.11764705882352941</c:v>
                </c:pt>
                <c:pt idx="9">
                  <c:v>5.2631578947368418E-2</c:v>
                </c:pt>
                <c:pt idx="10">
                  <c:v>0.05</c:v>
                </c:pt>
                <c:pt idx="11">
                  <c:v>4.7619047619047616E-2</c:v>
                </c:pt>
                <c:pt idx="12">
                  <c:v>4.5454545454545456E-2</c:v>
                </c:pt>
                <c:pt idx="13">
                  <c:v>0</c:v>
                </c:pt>
                <c:pt idx="14">
                  <c:v>0</c:v>
                </c:pt>
                <c:pt idx="15">
                  <c:v>8.6956521739130436E-3</c:v>
                </c:pt>
                <c:pt idx="16">
                  <c:v>7.7586206896551727E-2</c:v>
                </c:pt>
                <c:pt idx="17">
                  <c:v>0.16</c:v>
                </c:pt>
                <c:pt idx="18">
                  <c:v>0.10344827586206896</c:v>
                </c:pt>
                <c:pt idx="19">
                  <c:v>-1.25E-3</c:v>
                </c:pt>
                <c:pt idx="20">
                  <c:v>-1.7521902377972465E-2</c:v>
                </c:pt>
                <c:pt idx="21">
                  <c:v>-1.2738853503184714E-2</c:v>
                </c:pt>
                <c:pt idx="22">
                  <c:v>3.2258064516129031E-2</c:v>
                </c:pt>
                <c:pt idx="23">
                  <c:v>9.375E-2</c:v>
                </c:pt>
                <c:pt idx="24">
                  <c:v>0.11428571428571428</c:v>
                </c:pt>
              </c:numCache>
            </c:numRef>
          </c:val>
          <c:extLst xmlns:c16r2="http://schemas.microsoft.com/office/drawing/2015/06/chart">
            <c:ext xmlns:c16="http://schemas.microsoft.com/office/drawing/2014/chart" uri="{C3380CC4-5D6E-409C-BE32-E72D297353CC}">
              <c16:uniqueId val="{00000000-0BC2-4F48-99E3-82F753108CA5}"/>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Table'!$L$6:$L$30</c:f>
              <c:numCache>
                <c:formatCode>0.0%</c:formatCode>
                <c:ptCount val="25"/>
                <c:pt idx="0" formatCode="General">
                  <c:v>0</c:v>
                </c:pt>
                <c:pt idx="1">
                  <c:v>0.12297211828605921</c:v>
                </c:pt>
                <c:pt idx="2">
                  <c:v>5.7799889593783665E-3</c:v>
                </c:pt>
                <c:pt idx="3">
                  <c:v>-1.7356587159100663E-2</c:v>
                </c:pt>
                <c:pt idx="4">
                  <c:v>-5.9421540667375428E-2</c:v>
                </c:pt>
                <c:pt idx="5">
                  <c:v>-1.0165581505486344E-3</c:v>
                </c:pt>
                <c:pt idx="6">
                  <c:v>-6.4814814814814813E-4</c:v>
                </c:pt>
                <c:pt idx="7">
                  <c:v>7.0156582970443198E-3</c:v>
                </c:pt>
                <c:pt idx="8">
                  <c:v>2.017532883357016E-2</c:v>
                </c:pt>
                <c:pt idx="9">
                  <c:v>2.5916305916305806E-2</c:v>
                </c:pt>
                <c:pt idx="10">
                  <c:v>1.331474344548241E-2</c:v>
                </c:pt>
                <c:pt idx="11">
                  <c:v>7.9970017749907141E-3</c:v>
                </c:pt>
                <c:pt idx="12">
                  <c:v>1.2909888974954814E-3</c:v>
                </c:pt>
                <c:pt idx="13">
                  <c:v>2.2606154375107445E-2</c:v>
                </c:pt>
                <c:pt idx="14">
                  <c:v>2.1346557955787101E-2</c:v>
                </c:pt>
                <c:pt idx="15">
                  <c:v>1.4405446154048807E-2</c:v>
                </c:pt>
                <c:pt idx="16">
                  <c:v>0.14453188382281357</c:v>
                </c:pt>
                <c:pt idx="17">
                  <c:v>-2.8640085061137754E-2</c:v>
                </c:pt>
                <c:pt idx="18">
                  <c:v>2.8532939856065549E-2</c:v>
                </c:pt>
                <c:pt idx="19">
                  <c:v>0.11738796661950869</c:v>
                </c:pt>
                <c:pt idx="20">
                  <c:v>3.8415186253331962E-3</c:v>
                </c:pt>
                <c:pt idx="21">
                  <c:v>2.689525525191242E-3</c:v>
                </c:pt>
                <c:pt idx="22">
                  <c:v>3.0343174362856423E-2</c:v>
                </c:pt>
                <c:pt idx="23">
                  <c:v>1.4143145778485276E-2</c:v>
                </c:pt>
                <c:pt idx="24">
                  <c:v>3.7430572325525234E-3</c:v>
                </c:pt>
              </c:numCache>
            </c:numRef>
          </c:val>
          <c:extLst xmlns:c16r2="http://schemas.microsoft.com/office/drawing/2015/06/chart">
            <c:ext xmlns:c16="http://schemas.microsoft.com/office/drawing/2014/chart" uri="{C3380CC4-5D6E-409C-BE32-E72D297353CC}">
              <c16:uniqueId val="{00000001-0BC2-4F48-99E3-82F753108CA5}"/>
            </c:ext>
          </c:extLst>
        </c:ser>
        <c:dLbls>
          <c:showLegendKey val="0"/>
          <c:showVal val="0"/>
          <c:showCatName val="0"/>
          <c:showSerName val="0"/>
          <c:showPercent val="0"/>
          <c:showBubbleSize val="0"/>
        </c:dLbls>
        <c:gapWidth val="150"/>
        <c:axId val="333972752"/>
        <c:axId val="333968048"/>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Affordability'!$AO$8:$AO$32</c:f>
              <c:numCache>
                <c:formatCode>#,##0.00</c:formatCode>
                <c:ptCount val="25"/>
                <c:pt idx="0">
                  <c:v>0.45537718768859387</c:v>
                </c:pt>
                <c:pt idx="1">
                  <c:v>0.42305185480722762</c:v>
                </c:pt>
                <c:pt idx="2">
                  <c:v>0.42575019235701461</c:v>
                </c:pt>
                <c:pt idx="3">
                  <c:v>0.41760991405935977</c:v>
                </c:pt>
                <c:pt idx="4">
                  <c:v>0.44399264082197837</c:v>
                </c:pt>
                <c:pt idx="5">
                  <c:v>0.43888888888888888</c:v>
                </c:pt>
                <c:pt idx="6">
                  <c:v>0.44473269711850272</c:v>
                </c:pt>
                <c:pt idx="7">
                  <c:v>0.46923648782929361</c:v>
                </c:pt>
                <c:pt idx="8">
                  <c:v>0.51406926406926412</c:v>
                </c:pt>
                <c:pt idx="9">
                  <c:v>0.52745583436480259</c:v>
                </c:pt>
                <c:pt idx="10">
                  <c:v>0.54655143396010342</c:v>
                </c:pt>
                <c:pt idx="11">
                  <c:v>0.56803511489801184</c:v>
                </c:pt>
                <c:pt idx="12">
                  <c:v>0.59308922124806607</c:v>
                </c:pt>
                <c:pt idx="13">
                  <c:v>0.57997814575102968</c:v>
                </c:pt>
                <c:pt idx="14">
                  <c:v>0.56785636690434338</c:v>
                </c:pt>
                <c:pt idx="15">
                  <c:v>0.5646600681486289</c:v>
                </c:pt>
                <c:pt idx="16">
                  <c:v>0.53163211057947901</c:v>
                </c:pt>
                <c:pt idx="17">
                  <c:v>0.63487615536514141</c:v>
                </c:pt>
                <c:pt idx="18">
                  <c:v>0.68111868067311554</c:v>
                </c:pt>
                <c:pt idx="19">
                  <c:v>0.6088013318957799</c:v>
                </c:pt>
                <c:pt idx="20">
                  <c:v>0.59584502463079114</c:v>
                </c:pt>
                <c:pt idx="21">
                  <c:v>0.58667676003028013</c:v>
                </c:pt>
                <c:pt idx="22">
                  <c:v>0.58776709728769971</c:v>
                </c:pt>
                <c:pt idx="23">
                  <c:v>0.63390485390002416</c:v>
                </c:pt>
                <c:pt idx="24">
                  <c:v>0.70371706964994585</c:v>
                </c:pt>
              </c:numCache>
            </c:numRef>
          </c:val>
          <c:smooth val="0"/>
          <c:extLst xmlns:c16r2="http://schemas.microsoft.com/office/drawing/2015/06/chart">
            <c:ext xmlns:c16="http://schemas.microsoft.com/office/drawing/2014/chart" uri="{C3380CC4-5D6E-409C-BE32-E72D297353CC}">
              <c16:uniqueId val="{00000002-0BC2-4F48-99E3-82F753108CA5}"/>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0BC2-4F48-99E3-82F753108CA5}"/>
            </c:ext>
          </c:extLst>
        </c:ser>
        <c:dLbls>
          <c:showLegendKey val="0"/>
          <c:showVal val="0"/>
          <c:showCatName val="0"/>
          <c:showSerName val="0"/>
          <c:showPercent val="0"/>
          <c:showBubbleSize val="0"/>
        </c:dLbls>
        <c:marker val="1"/>
        <c:smooth val="0"/>
        <c:axId val="333970008"/>
        <c:axId val="333966872"/>
      </c:lineChart>
      <c:catAx>
        <c:axId val="33397000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66872"/>
        <c:crosses val="autoZero"/>
        <c:auto val="1"/>
        <c:lblAlgn val="ctr"/>
        <c:lblOffset val="100"/>
        <c:noMultiLvlLbl val="0"/>
      </c:catAx>
      <c:valAx>
        <c:axId val="333966872"/>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70008"/>
        <c:crosses val="autoZero"/>
        <c:crossBetween val="between"/>
      </c:valAx>
      <c:valAx>
        <c:axId val="33396804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3972752"/>
        <c:crosses val="max"/>
        <c:crossBetween val="between"/>
      </c:valAx>
      <c:catAx>
        <c:axId val="333972752"/>
        <c:scaling>
          <c:orientation val="minMax"/>
        </c:scaling>
        <c:delete val="1"/>
        <c:axPos val="b"/>
        <c:numFmt formatCode="General" sourceLinked="1"/>
        <c:majorTickMark val="out"/>
        <c:minorTickMark val="none"/>
        <c:tickLblPos val="none"/>
        <c:crossAx val="33396804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7: Calgary</a:t>
            </a:r>
            <a:r>
              <a:rPr lang="en-US" sz="1400" b="1" baseline="0"/>
              <a:t> </a:t>
            </a:r>
            <a:r>
              <a:rPr lang="en-US" sz="14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Couple with Two Children, </a:t>
            </a:r>
            <a:r>
              <a:rPr lang="en-US" sz="1400" b="1" baseline="0"/>
              <a:t>Renting a Two-Bedroom Apartment in the 1st Quintile</a:t>
            </a:r>
            <a:endParaRPr lang="en-US" sz="1400" b="1"/>
          </a:p>
        </c:rich>
      </c:tx>
      <c:layout/>
      <c:overlay val="0"/>
      <c:spPr>
        <a:solidFill>
          <a:schemeClr val="bg1"/>
        </a:solidFill>
        <a:ln>
          <a:solidFill>
            <a:schemeClr val="accent3"/>
          </a:solid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Table'!$P$6:$P$30</c:f>
              <c:numCache>
                <c:formatCode>0.0%</c:formatCode>
                <c:ptCount val="25"/>
                <c:pt idx="0" formatCode="General">
                  <c:v>0</c:v>
                </c:pt>
                <c:pt idx="1">
                  <c:v>0.05</c:v>
                </c:pt>
                <c:pt idx="2">
                  <c:v>0</c:v>
                </c:pt>
                <c:pt idx="3">
                  <c:v>-2.8571428571428571E-2</c:v>
                </c:pt>
                <c:pt idx="4">
                  <c:v>-9.8039215686274508E-3</c:v>
                </c:pt>
                <c:pt idx="5">
                  <c:v>-9.9009900990099011E-3</c:v>
                </c:pt>
                <c:pt idx="6">
                  <c:v>0.01</c:v>
                </c:pt>
                <c:pt idx="7">
                  <c:v>4.9504950495049507E-2</c:v>
                </c:pt>
                <c:pt idx="8">
                  <c:v>0.13207547169811321</c:v>
                </c:pt>
                <c:pt idx="9">
                  <c:v>4.1666666666666664E-2</c:v>
                </c:pt>
                <c:pt idx="10">
                  <c:v>3.2000000000000001E-2</c:v>
                </c:pt>
                <c:pt idx="11">
                  <c:v>4.6511627906976744E-2</c:v>
                </c:pt>
                <c:pt idx="12">
                  <c:v>3.7037037037037035E-2</c:v>
                </c:pt>
                <c:pt idx="13">
                  <c:v>0</c:v>
                </c:pt>
                <c:pt idx="14">
                  <c:v>0</c:v>
                </c:pt>
                <c:pt idx="15">
                  <c:v>0</c:v>
                </c:pt>
                <c:pt idx="16">
                  <c:v>0.10714285714285714</c:v>
                </c:pt>
                <c:pt idx="17">
                  <c:v>0.13548387096774195</c:v>
                </c:pt>
                <c:pt idx="18">
                  <c:v>0.10795454545454546</c:v>
                </c:pt>
                <c:pt idx="19">
                  <c:v>-2.564102564102564E-2</c:v>
                </c:pt>
                <c:pt idx="20">
                  <c:v>-2.6315789473684209E-2</c:v>
                </c:pt>
                <c:pt idx="21">
                  <c:v>-5.4054054054054057E-3</c:v>
                </c:pt>
                <c:pt idx="22">
                  <c:v>8.1521739130434784E-2</c:v>
                </c:pt>
                <c:pt idx="23">
                  <c:v>3.015075376884422E-2</c:v>
                </c:pt>
                <c:pt idx="24">
                  <c:v>8.7804878048780483E-2</c:v>
                </c:pt>
              </c:numCache>
            </c:numRef>
          </c:val>
          <c:extLst xmlns:c16r2="http://schemas.microsoft.com/office/drawing/2015/06/chart">
            <c:ext xmlns:c16="http://schemas.microsoft.com/office/drawing/2014/chart" uri="{C3380CC4-5D6E-409C-BE32-E72D297353CC}">
              <c16:uniqueId val="{00000000-8D84-4ED5-9616-7B50B07CC0DA}"/>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Table'!$M$6:$M$30</c:f>
              <c:numCache>
                <c:formatCode>0.0%</c:formatCode>
                <c:ptCount val="25"/>
                <c:pt idx="0" formatCode="General">
                  <c:v>0</c:v>
                </c:pt>
                <c:pt idx="1">
                  <c:v>0.16655021279298737</c:v>
                </c:pt>
                <c:pt idx="2">
                  <c:v>2.0147018785733732E-3</c:v>
                </c:pt>
                <c:pt idx="3">
                  <c:v>-1.5215737419845669E-2</c:v>
                </c:pt>
                <c:pt idx="4">
                  <c:v>-5.0049663392561526E-2</c:v>
                </c:pt>
                <c:pt idx="5">
                  <c:v>8.8295091489979678E-3</c:v>
                </c:pt>
                <c:pt idx="6">
                  <c:v>0</c:v>
                </c:pt>
                <c:pt idx="7">
                  <c:v>4.0306328093510681E-3</c:v>
                </c:pt>
                <c:pt idx="8">
                  <c:v>1.6001605780810946E-2</c:v>
                </c:pt>
                <c:pt idx="9">
                  <c:v>1.1459684511532524E-2</c:v>
                </c:pt>
                <c:pt idx="10">
                  <c:v>1.9476489811954212E-2</c:v>
                </c:pt>
                <c:pt idx="11">
                  <c:v>6.9235670602866839E-3</c:v>
                </c:pt>
                <c:pt idx="12">
                  <c:v>9.5028301907304805E-4</c:v>
                </c:pt>
                <c:pt idx="13">
                  <c:v>1.9904410167282182E-2</c:v>
                </c:pt>
                <c:pt idx="14">
                  <c:v>2.0658754063161592E-2</c:v>
                </c:pt>
                <c:pt idx="15">
                  <c:v>1.7247874146554328E-2</c:v>
                </c:pt>
                <c:pt idx="16">
                  <c:v>0.12001333538493109</c:v>
                </c:pt>
                <c:pt idx="17">
                  <c:v>-6.9516277493600301E-2</c:v>
                </c:pt>
                <c:pt idx="18">
                  <c:v>1.9243186632334066E-2</c:v>
                </c:pt>
                <c:pt idx="19">
                  <c:v>6.7167941098644574E-2</c:v>
                </c:pt>
                <c:pt idx="20">
                  <c:v>5.4785049672141138E-3</c:v>
                </c:pt>
                <c:pt idx="21">
                  <c:v>3.3750337503375034E-3</c:v>
                </c:pt>
                <c:pt idx="22">
                  <c:v>2.5070637305467103E-2</c:v>
                </c:pt>
                <c:pt idx="23">
                  <c:v>1.3956947847392369E-2</c:v>
                </c:pt>
                <c:pt idx="24">
                  <c:v>5.0916936353829559E-3</c:v>
                </c:pt>
              </c:numCache>
            </c:numRef>
          </c:val>
          <c:extLst xmlns:c16r2="http://schemas.microsoft.com/office/drawing/2015/06/chart">
            <c:ext xmlns:c16="http://schemas.microsoft.com/office/drawing/2014/chart" uri="{C3380CC4-5D6E-409C-BE32-E72D297353CC}">
              <c16:uniqueId val="{00000001-8D84-4ED5-9616-7B50B07CC0DA}"/>
            </c:ext>
          </c:extLst>
        </c:ser>
        <c:dLbls>
          <c:showLegendKey val="0"/>
          <c:showVal val="0"/>
          <c:showCatName val="0"/>
          <c:showSerName val="0"/>
          <c:showPercent val="0"/>
          <c:showBubbleSize val="0"/>
        </c:dLbls>
        <c:gapWidth val="150"/>
        <c:axId val="333966088"/>
        <c:axId val="333970792"/>
      </c:barChart>
      <c:lineChart>
        <c:grouping val="standard"/>
        <c:varyColors val="0"/>
        <c:ser>
          <c:idx val="1"/>
          <c:order val="0"/>
          <c:tx>
            <c:v>Rent as a Fraction of Social-Assistance Income (Left Scale)</c:v>
          </c:tx>
          <c:spPr>
            <a:ln w="28575"/>
          </c:spPr>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Affordability'!$AS$8:$AS$32</c:f>
              <c:numCache>
                <c:formatCode>#,##0.00</c:formatCode>
                <c:ptCount val="25"/>
                <c:pt idx="0">
                  <c:v>0.38112176840500539</c:v>
                </c:pt>
                <c:pt idx="1">
                  <c:v>0.34304383337870953</c:v>
                </c:pt>
                <c:pt idx="2">
                  <c:v>0.34235409194652755</c:v>
                </c:pt>
                <c:pt idx="3">
                  <c:v>0.33771106941838647</c:v>
                </c:pt>
                <c:pt idx="4">
                  <c:v>0.3520185884403137</c:v>
                </c:pt>
                <c:pt idx="5">
                  <c:v>0.34548281223009153</c:v>
                </c:pt>
                <c:pt idx="6">
                  <c:v>0.34893764035239244</c:v>
                </c:pt>
                <c:pt idx="7">
                  <c:v>0.36474164133738601</c:v>
                </c:pt>
                <c:pt idx="8">
                  <c:v>0.40641182387466257</c:v>
                </c:pt>
                <c:pt idx="9">
                  <c:v>0.41854920799328532</c:v>
                </c:pt>
                <c:pt idx="10">
                  <c:v>0.42369077361337065</c:v>
                </c:pt>
                <c:pt idx="11">
                  <c:v>0.44034853858649203</c:v>
                </c:pt>
                <c:pt idx="12">
                  <c:v>0.45622420160764721</c:v>
                </c:pt>
                <c:pt idx="13">
                  <c:v>0.44732054990606268</c:v>
                </c:pt>
                <c:pt idx="14">
                  <c:v>0.43826650986464871</c:v>
                </c:pt>
                <c:pt idx="15">
                  <c:v>0.43083551315587015</c:v>
                </c:pt>
                <c:pt idx="16">
                  <c:v>0.42588462648086495</c:v>
                </c:pt>
                <c:pt idx="17">
                  <c:v>0.51971368500626014</c:v>
                </c:pt>
                <c:pt idx="18">
                  <c:v>0.56494774474791742</c:v>
                </c:pt>
                <c:pt idx="19">
                  <c:v>0.51581563120449292</c:v>
                </c:pt>
                <c:pt idx="20">
                  <c:v>0.4995049950499505</c:v>
                </c:pt>
                <c:pt idx="21">
                  <c:v>0.4951338745122662</c:v>
                </c:pt>
                <c:pt idx="22">
                  <c:v>0.52240112005600281</c:v>
                </c:pt>
                <c:pt idx="23">
                  <c:v>0.53074433656957931</c:v>
                </c:pt>
                <c:pt idx="24">
                  <c:v>0.57442150002146564</c:v>
                </c:pt>
              </c:numCache>
            </c:numRef>
          </c:val>
          <c:smooth val="0"/>
          <c:extLst xmlns:c16r2="http://schemas.microsoft.com/office/drawing/2015/06/chart">
            <c:ext xmlns:c16="http://schemas.microsoft.com/office/drawing/2014/chart" uri="{C3380CC4-5D6E-409C-BE32-E72D297353CC}">
              <c16:uniqueId val="{00000002-8D84-4ED5-9616-7B50B07CC0DA}"/>
            </c:ext>
          </c:extLst>
        </c:ser>
        <c:ser>
          <c:idx val="0"/>
          <c:order val="1"/>
          <c:tx>
            <c:v>Rent-Affordability Factor (Left Scale)</c:v>
          </c:tx>
          <c:spPr>
            <a:ln w="28575"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8D84-4ED5-9616-7B50B07CC0DA}"/>
            </c:ext>
          </c:extLst>
        </c:ser>
        <c:dLbls>
          <c:showLegendKey val="0"/>
          <c:showVal val="0"/>
          <c:showCatName val="0"/>
          <c:showSerName val="0"/>
          <c:showPercent val="0"/>
          <c:showBubbleSize val="0"/>
        </c:dLbls>
        <c:marker val="1"/>
        <c:smooth val="0"/>
        <c:axId val="333971968"/>
        <c:axId val="333970400"/>
      </c:lineChart>
      <c:catAx>
        <c:axId val="33397196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970400"/>
        <c:crosses val="autoZero"/>
        <c:auto val="1"/>
        <c:lblAlgn val="ctr"/>
        <c:lblOffset val="100"/>
        <c:noMultiLvlLbl val="0"/>
      </c:catAx>
      <c:valAx>
        <c:axId val="33397040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3971968"/>
        <c:crosses val="autoZero"/>
        <c:crossBetween val="between"/>
      </c:valAx>
      <c:valAx>
        <c:axId val="333970792"/>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1000" b="1">
                <a:solidFill>
                  <a:schemeClr val="tx1">
                    <a:lumMod val="65000"/>
                    <a:lumOff val="35000"/>
                  </a:schemeClr>
                </a:solidFill>
              </a:defRPr>
            </a:pPr>
            <a:endParaRPr lang="en-US"/>
          </a:p>
        </c:txPr>
        <c:crossAx val="333966088"/>
        <c:crosses val="max"/>
        <c:crossBetween val="between"/>
      </c:valAx>
      <c:catAx>
        <c:axId val="333966088"/>
        <c:scaling>
          <c:orientation val="minMax"/>
        </c:scaling>
        <c:delete val="1"/>
        <c:axPos val="b"/>
        <c:numFmt formatCode="General" sourceLinked="1"/>
        <c:majorTickMark val="out"/>
        <c:minorTickMark val="none"/>
        <c:tickLblPos val="none"/>
        <c:crossAx val="333970792"/>
        <c:crosses val="autoZero"/>
        <c:auto val="1"/>
        <c:lblAlgn val="ctr"/>
        <c:lblOffset val="100"/>
        <c:noMultiLvlLbl val="0"/>
      </c:catAx>
      <c:spPr>
        <a:noFill/>
        <a:ln>
          <a:noFill/>
        </a:ln>
        <a:effectLst/>
      </c:spPr>
    </c:plotArea>
    <c:legend>
      <c:legendPos val="b"/>
      <c:layout>
        <c:manualLayout>
          <c:xMode val="edge"/>
          <c:yMode val="edge"/>
          <c:x val="0.24852402639339174"/>
          <c:y val="0.15219024894615446"/>
          <c:w val="0.50755068026295425"/>
          <c:h val="0.13669863994273443"/>
        </c:manualLayout>
      </c:layout>
      <c:overlay val="0"/>
      <c:spPr>
        <a:solidFill>
          <a:schemeClr val="bg1"/>
        </a:solidFill>
        <a:ln>
          <a:solidFill>
            <a:schemeClr val="accent3"/>
          </a:solid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Edmonton</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Table'!$W$6:$W$30</c:f>
              <c:numCache>
                <c:formatCode>0.0%</c:formatCode>
                <c:ptCount val="25"/>
                <c:pt idx="0" formatCode="General">
                  <c:v>0</c:v>
                </c:pt>
                <c:pt idx="1">
                  <c:v>1.7241379310344827E-2</c:v>
                </c:pt>
                <c:pt idx="2">
                  <c:v>5.0847457627118647E-2</c:v>
                </c:pt>
                <c:pt idx="3">
                  <c:v>1.6129032258064516E-2</c:v>
                </c:pt>
                <c:pt idx="4">
                  <c:v>-4.7619047619047616E-2</c:v>
                </c:pt>
                <c:pt idx="5">
                  <c:v>-1.6666666666666666E-2</c:v>
                </c:pt>
                <c:pt idx="6">
                  <c:v>-1.6949152542372881E-2</c:v>
                </c:pt>
                <c:pt idx="7">
                  <c:v>1.7241379310344827E-2</c:v>
                </c:pt>
                <c:pt idx="8">
                  <c:v>1.6949152542372881E-2</c:v>
                </c:pt>
                <c:pt idx="9">
                  <c:v>0.05</c:v>
                </c:pt>
                <c:pt idx="10">
                  <c:v>6.3492063492063489E-2</c:v>
                </c:pt>
                <c:pt idx="11">
                  <c:v>0.11940298507462686</c:v>
                </c:pt>
                <c:pt idx="12">
                  <c:v>5.3333333333333337E-2</c:v>
                </c:pt>
                <c:pt idx="13">
                  <c:v>5.0632911392405063E-2</c:v>
                </c:pt>
                <c:pt idx="14">
                  <c:v>2.4096385542168676E-2</c:v>
                </c:pt>
                <c:pt idx="15">
                  <c:v>0</c:v>
                </c:pt>
                <c:pt idx="16">
                  <c:v>5.8823529411764705E-2</c:v>
                </c:pt>
                <c:pt idx="17">
                  <c:v>0.15333333333333332</c:v>
                </c:pt>
                <c:pt idx="18">
                  <c:v>0.10789980732177264</c:v>
                </c:pt>
                <c:pt idx="19">
                  <c:v>4.3478260869565216E-2</c:v>
                </c:pt>
                <c:pt idx="20">
                  <c:v>0</c:v>
                </c:pt>
                <c:pt idx="21">
                  <c:v>0</c:v>
                </c:pt>
                <c:pt idx="22">
                  <c:v>4.1666666666666664E-2</c:v>
                </c:pt>
                <c:pt idx="23">
                  <c:v>0.04</c:v>
                </c:pt>
                <c:pt idx="24">
                  <c:v>7.6923076923076927E-2</c:v>
                </c:pt>
              </c:numCache>
            </c:numRef>
          </c:val>
          <c:extLst xmlns:c16r2="http://schemas.microsoft.com/office/drawing/2015/06/chart">
            <c:ext xmlns:c16="http://schemas.microsoft.com/office/drawing/2014/chart" uri="{C3380CC4-5D6E-409C-BE32-E72D297353CC}">
              <c16:uniqueId val="{00000000-605A-45A9-A8DB-9649603CB574}"/>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Table'!$T$6:$T$30</c:f>
              <c:numCache>
                <c:formatCode>0.0%</c:formatCode>
                <c:ptCount val="25"/>
                <c:pt idx="0" formatCode="General">
                  <c:v>0</c:v>
                </c:pt>
                <c:pt idx="1">
                  <c:v>0.170992829007171</c:v>
                </c:pt>
                <c:pt idx="2">
                  <c:v>6.0376056580990168E-3</c:v>
                </c:pt>
                <c:pt idx="3">
                  <c:v>-3.8408779149519894E-2</c:v>
                </c:pt>
                <c:pt idx="4">
                  <c:v>-0.12143366619115549</c:v>
                </c:pt>
                <c:pt idx="5">
                  <c:v>0</c:v>
                </c:pt>
                <c:pt idx="6">
                  <c:v>0</c:v>
                </c:pt>
                <c:pt idx="7">
                  <c:v>5.6829713821798253E-3</c:v>
                </c:pt>
                <c:pt idx="8">
                  <c:v>1.3723511604439959E-2</c:v>
                </c:pt>
                <c:pt idx="9">
                  <c:v>0</c:v>
                </c:pt>
                <c:pt idx="10">
                  <c:v>5.9725263786581729E-4</c:v>
                </c:pt>
                <c:pt idx="11">
                  <c:v>7.9586152009550337E-4</c:v>
                </c:pt>
                <c:pt idx="12">
                  <c:v>7.9522862823061633E-4</c:v>
                </c:pt>
                <c:pt idx="13">
                  <c:v>8.9392133492252677E-4</c:v>
                </c:pt>
                <c:pt idx="14">
                  <c:v>1.0915947206509874E-3</c:v>
                </c:pt>
                <c:pt idx="15">
                  <c:v>1.1895321173671688E-3</c:v>
                </c:pt>
                <c:pt idx="16">
                  <c:v>7.9900990099009903E-2</c:v>
                </c:pt>
                <c:pt idx="17">
                  <c:v>-7.2430549188594484E-2</c:v>
                </c:pt>
                <c:pt idx="18">
                  <c:v>7.2551151527132554E-2</c:v>
                </c:pt>
                <c:pt idx="19">
                  <c:v>0.33462353700119807</c:v>
                </c:pt>
                <c:pt idx="20">
                  <c:v>5.5240988813699766E-4</c:v>
                </c:pt>
                <c:pt idx="21">
                  <c:v>3.4506556245686681E-4</c:v>
                </c:pt>
                <c:pt idx="22">
                  <c:v>5.5398413245946881E-2</c:v>
                </c:pt>
                <c:pt idx="23">
                  <c:v>1.8041574061968886E-2</c:v>
                </c:pt>
                <c:pt idx="24">
                  <c:v>5.1367664055477081E-4</c:v>
                </c:pt>
              </c:numCache>
            </c:numRef>
          </c:val>
          <c:extLst xmlns:c16r2="http://schemas.microsoft.com/office/drawing/2015/06/chart">
            <c:ext xmlns:c16="http://schemas.microsoft.com/office/drawing/2014/chart" uri="{C3380CC4-5D6E-409C-BE32-E72D297353CC}">
              <c16:uniqueId val="{00000001-605A-45A9-A8DB-9649603CB574}"/>
            </c:ext>
          </c:extLst>
        </c:ser>
        <c:dLbls>
          <c:showLegendKey val="0"/>
          <c:showVal val="0"/>
          <c:showCatName val="0"/>
          <c:showSerName val="0"/>
          <c:showPercent val="0"/>
          <c:showBubbleSize val="0"/>
        </c:dLbls>
        <c:gapWidth val="150"/>
        <c:axId val="333972360"/>
        <c:axId val="333968832"/>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Affordability'!$BO$8:$BO$32</c:f>
              <c:numCache>
                <c:formatCode>#,##0.00</c:formatCode>
                <c:ptCount val="25"/>
                <c:pt idx="0">
                  <c:v>0.70295929704070292</c:v>
                </c:pt>
                <c:pt idx="1">
                  <c:v>0.61066068656201489</c:v>
                </c:pt>
                <c:pt idx="2">
                  <c:v>0.63786008230452673</c:v>
                </c:pt>
                <c:pt idx="3">
                  <c:v>0.67403708987161193</c:v>
                </c:pt>
                <c:pt idx="4">
                  <c:v>0.73066774913740618</c:v>
                </c:pt>
                <c:pt idx="5">
                  <c:v>0.71848995331844934</c:v>
                </c:pt>
                <c:pt idx="6">
                  <c:v>0.70631215749949261</c:v>
                </c:pt>
                <c:pt idx="7">
                  <c:v>0.71442986881937431</c:v>
                </c:pt>
                <c:pt idx="8">
                  <c:v>0.71670316543898072</c:v>
                </c:pt>
                <c:pt idx="9">
                  <c:v>0.75253832371092977</c:v>
                </c:pt>
                <c:pt idx="10">
                  <c:v>0.79984082769598086</c:v>
                </c:pt>
                <c:pt idx="11">
                  <c:v>0.89463220675944333</c:v>
                </c:pt>
                <c:pt idx="12">
                  <c:v>0.94159713945172829</c:v>
                </c:pt>
                <c:pt idx="13">
                  <c:v>0.98838940160762134</c:v>
                </c:pt>
                <c:pt idx="14">
                  <c:v>1.0111022997620935</c:v>
                </c:pt>
                <c:pt idx="15">
                  <c:v>1.0099009900990099</c:v>
                </c:pt>
                <c:pt idx="16">
                  <c:v>0.99018978637572197</c:v>
                </c:pt>
                <c:pt idx="17">
                  <c:v>1.2311950182860532</c:v>
                </c:pt>
                <c:pt idx="18">
                  <c:v>1.271772186895217</c:v>
                </c:pt>
                <c:pt idx="19">
                  <c:v>0.99433779864659577</c:v>
                </c:pt>
                <c:pt idx="20">
                  <c:v>0.99378881987577639</c:v>
                </c:pt>
                <c:pt idx="21">
                  <c:v>0.99344601586754055</c:v>
                </c:pt>
                <c:pt idx="22">
                  <c:v>0.9805203294548307</c:v>
                </c:pt>
                <c:pt idx="23">
                  <c:v>1.001669449081803</c:v>
                </c:pt>
                <c:pt idx="24">
                  <c:v>1.0781671159029649</c:v>
                </c:pt>
              </c:numCache>
            </c:numRef>
          </c:val>
          <c:smooth val="0"/>
          <c:extLst xmlns:c16r2="http://schemas.microsoft.com/office/drawing/2015/06/chart">
            <c:ext xmlns:c16="http://schemas.microsoft.com/office/drawing/2014/chart" uri="{C3380CC4-5D6E-409C-BE32-E72D297353CC}">
              <c16:uniqueId val="{00000002-605A-45A9-A8DB-9649603CB574}"/>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605A-45A9-A8DB-9649603CB574}"/>
            </c:ext>
          </c:extLst>
        </c:ser>
        <c:dLbls>
          <c:showLegendKey val="0"/>
          <c:showVal val="0"/>
          <c:showCatName val="0"/>
          <c:showSerName val="0"/>
          <c:showPercent val="0"/>
          <c:showBubbleSize val="0"/>
        </c:dLbls>
        <c:marker val="1"/>
        <c:smooth val="0"/>
        <c:axId val="333971184"/>
        <c:axId val="333967656"/>
      </c:lineChart>
      <c:catAx>
        <c:axId val="33397118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67656"/>
        <c:crosses val="autoZero"/>
        <c:auto val="1"/>
        <c:lblAlgn val="ctr"/>
        <c:lblOffset val="100"/>
        <c:noMultiLvlLbl val="0"/>
      </c:catAx>
      <c:valAx>
        <c:axId val="33396765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71184"/>
        <c:crosses val="autoZero"/>
        <c:crossBetween val="between"/>
      </c:valAx>
      <c:valAx>
        <c:axId val="333968832"/>
        <c:scaling>
          <c:orientation val="minMax"/>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3972360"/>
        <c:crosses val="max"/>
        <c:crossBetween val="between"/>
      </c:valAx>
      <c:catAx>
        <c:axId val="333972360"/>
        <c:scaling>
          <c:orientation val="minMax"/>
        </c:scaling>
        <c:delete val="1"/>
        <c:axPos val="b"/>
        <c:numFmt formatCode="General" sourceLinked="1"/>
        <c:majorTickMark val="out"/>
        <c:minorTickMark val="none"/>
        <c:tickLblPos val="none"/>
        <c:crossAx val="333968832"/>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Edmonton</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Table'!$X$6:$X$30</c:f>
              <c:numCache>
                <c:formatCode>0.0%</c:formatCode>
                <c:ptCount val="25"/>
                <c:pt idx="0" formatCode="General">
                  <c:v>0</c:v>
                </c:pt>
                <c:pt idx="1">
                  <c:v>5.1428571428571428E-2</c:v>
                </c:pt>
                <c:pt idx="2">
                  <c:v>1.9021739130434784E-2</c:v>
                </c:pt>
                <c:pt idx="3">
                  <c:v>0</c:v>
                </c:pt>
                <c:pt idx="4">
                  <c:v>-0.04</c:v>
                </c:pt>
                <c:pt idx="5">
                  <c:v>-2.7777777777777776E-2</c:v>
                </c:pt>
                <c:pt idx="6">
                  <c:v>0</c:v>
                </c:pt>
                <c:pt idx="7">
                  <c:v>0</c:v>
                </c:pt>
                <c:pt idx="8">
                  <c:v>4.2857142857142858E-2</c:v>
                </c:pt>
                <c:pt idx="9">
                  <c:v>2.7397260273972601E-2</c:v>
                </c:pt>
                <c:pt idx="10">
                  <c:v>6.6666666666666666E-2</c:v>
                </c:pt>
                <c:pt idx="11">
                  <c:v>0.1</c:v>
                </c:pt>
                <c:pt idx="12">
                  <c:v>0.10227272727272728</c:v>
                </c:pt>
                <c:pt idx="13">
                  <c:v>3.0927835051546393E-2</c:v>
                </c:pt>
                <c:pt idx="14">
                  <c:v>0.02</c:v>
                </c:pt>
                <c:pt idx="15">
                  <c:v>2.9411764705882353E-2</c:v>
                </c:pt>
                <c:pt idx="16">
                  <c:v>4.7619047619047616E-2</c:v>
                </c:pt>
                <c:pt idx="17">
                  <c:v>0.13636363636363635</c:v>
                </c:pt>
                <c:pt idx="18">
                  <c:v>0.192</c:v>
                </c:pt>
                <c:pt idx="19">
                  <c:v>6.7114093959731542E-3</c:v>
                </c:pt>
                <c:pt idx="20">
                  <c:v>0</c:v>
                </c:pt>
                <c:pt idx="21">
                  <c:v>0</c:v>
                </c:pt>
                <c:pt idx="22">
                  <c:v>3.3333333333333333E-2</c:v>
                </c:pt>
                <c:pt idx="23">
                  <c:v>3.2258064516129031E-2</c:v>
                </c:pt>
                <c:pt idx="24">
                  <c:v>6.25E-2</c:v>
                </c:pt>
              </c:numCache>
            </c:numRef>
          </c:val>
          <c:extLst xmlns:c16r2="http://schemas.microsoft.com/office/drawing/2015/06/chart">
            <c:ext xmlns:c16="http://schemas.microsoft.com/office/drawing/2014/chart" uri="{C3380CC4-5D6E-409C-BE32-E72D297353CC}">
              <c16:uniqueId val="{00000000-81CA-49D6-B4D3-62472EC3603E}"/>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Table'!$U$6:$U$30</c:f>
              <c:numCache>
                <c:formatCode>0.0%</c:formatCode>
                <c:ptCount val="25"/>
                <c:pt idx="0" formatCode="General">
                  <c:v>0</c:v>
                </c:pt>
                <c:pt idx="1">
                  <c:v>0.12297211828605921</c:v>
                </c:pt>
                <c:pt idx="2">
                  <c:v>5.7799889593783665E-3</c:v>
                </c:pt>
                <c:pt idx="3">
                  <c:v>-1.7356587159100663E-2</c:v>
                </c:pt>
                <c:pt idx="4">
                  <c:v>-5.9421540667375428E-2</c:v>
                </c:pt>
                <c:pt idx="5">
                  <c:v>-1.0165581505486344E-3</c:v>
                </c:pt>
                <c:pt idx="6">
                  <c:v>-6.4814814814814813E-4</c:v>
                </c:pt>
                <c:pt idx="7">
                  <c:v>7.0156582970443198E-3</c:v>
                </c:pt>
                <c:pt idx="8">
                  <c:v>2.017532883357016E-2</c:v>
                </c:pt>
                <c:pt idx="9">
                  <c:v>2.5916305916305806E-2</c:v>
                </c:pt>
                <c:pt idx="10">
                  <c:v>1.331474344548241E-2</c:v>
                </c:pt>
                <c:pt idx="11">
                  <c:v>7.9970017749907141E-3</c:v>
                </c:pt>
                <c:pt idx="12">
                  <c:v>1.2909888974954814E-3</c:v>
                </c:pt>
                <c:pt idx="13">
                  <c:v>2.2606154375107445E-2</c:v>
                </c:pt>
                <c:pt idx="14">
                  <c:v>2.1346557955787101E-2</c:v>
                </c:pt>
                <c:pt idx="15">
                  <c:v>1.4405446154048807E-2</c:v>
                </c:pt>
                <c:pt idx="16">
                  <c:v>0.14453188382281357</c:v>
                </c:pt>
                <c:pt idx="17">
                  <c:v>-2.8640085061137754E-2</c:v>
                </c:pt>
                <c:pt idx="18">
                  <c:v>2.8532939856065549E-2</c:v>
                </c:pt>
                <c:pt idx="19">
                  <c:v>0.11738796661950869</c:v>
                </c:pt>
                <c:pt idx="20">
                  <c:v>3.8415186253331962E-3</c:v>
                </c:pt>
                <c:pt idx="21">
                  <c:v>2.689525525191242E-3</c:v>
                </c:pt>
                <c:pt idx="22">
                  <c:v>3.0343174362856423E-2</c:v>
                </c:pt>
                <c:pt idx="23">
                  <c:v>1.4143145778485276E-2</c:v>
                </c:pt>
                <c:pt idx="24">
                  <c:v>3.7430572325525234E-3</c:v>
                </c:pt>
              </c:numCache>
            </c:numRef>
          </c:val>
          <c:extLst xmlns:c16r2="http://schemas.microsoft.com/office/drawing/2015/06/chart">
            <c:ext xmlns:c16="http://schemas.microsoft.com/office/drawing/2014/chart" uri="{C3380CC4-5D6E-409C-BE32-E72D297353CC}">
              <c16:uniqueId val="{00000001-81CA-49D6-B4D3-62472EC3603E}"/>
            </c:ext>
          </c:extLst>
        </c:ser>
        <c:dLbls>
          <c:showLegendKey val="0"/>
          <c:showVal val="0"/>
          <c:showCatName val="0"/>
          <c:showSerName val="0"/>
          <c:showPercent val="0"/>
          <c:showBubbleSize val="0"/>
        </c:dLbls>
        <c:gapWidth val="150"/>
        <c:axId val="335051528"/>
        <c:axId val="33504525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Affordability'!$BS$8:$BS$32</c:f>
              <c:numCache>
                <c:formatCode>#,##0.00</c:formatCode>
                <c:ptCount val="25"/>
                <c:pt idx="0">
                  <c:v>0.40555220277610138</c:v>
                </c:pt>
                <c:pt idx="1">
                  <c:v>0.37971483553429214</c:v>
                </c:pt>
                <c:pt idx="2">
                  <c:v>0.3847140292382662</c:v>
                </c:pt>
                <c:pt idx="3">
                  <c:v>0.3915092944306498</c:v>
                </c:pt>
                <c:pt idx="4">
                  <c:v>0.39959337673978057</c:v>
                </c:pt>
                <c:pt idx="5">
                  <c:v>0.3888888888888889</c:v>
                </c:pt>
                <c:pt idx="6">
                  <c:v>0.38914110997868989</c:v>
                </c:pt>
                <c:pt idx="7">
                  <c:v>0.38643004880059478</c:v>
                </c:pt>
                <c:pt idx="8">
                  <c:v>0.395021645021645</c:v>
                </c:pt>
                <c:pt idx="9">
                  <c:v>0.39559187577360194</c:v>
                </c:pt>
                <c:pt idx="10">
                  <c:v>0.41642014016007878</c:v>
                </c:pt>
                <c:pt idx="11">
                  <c:v>0.45442809191840949</c:v>
                </c:pt>
                <c:pt idx="12">
                  <c:v>0.50025786487880353</c:v>
                </c:pt>
                <c:pt idx="13">
                  <c:v>0.50432882239219967</c:v>
                </c:pt>
                <c:pt idx="14">
                  <c:v>0.50366390803689587</c:v>
                </c:pt>
                <c:pt idx="15">
                  <c:v>0.51111471685867271</c:v>
                </c:pt>
                <c:pt idx="16">
                  <c:v>0.46783625730994149</c:v>
                </c:pt>
                <c:pt idx="17">
                  <c:v>0.54730703048719087</c:v>
                </c:pt>
                <c:pt idx="18">
                  <c:v>0.6342917713768389</c:v>
                </c:pt>
                <c:pt idx="19">
                  <c:v>0.57146558062807884</c:v>
                </c:pt>
                <c:pt idx="20">
                  <c:v>0.56927868595298514</c:v>
                </c:pt>
                <c:pt idx="21">
                  <c:v>0.56775170325510982</c:v>
                </c:pt>
                <c:pt idx="22">
                  <c:v>0.56939937549745911</c:v>
                </c:pt>
                <c:pt idx="23">
                  <c:v>0.5795701521371649</c:v>
                </c:pt>
                <c:pt idx="24">
                  <c:v>0.61349693251533743</c:v>
                </c:pt>
              </c:numCache>
            </c:numRef>
          </c:val>
          <c:smooth val="0"/>
          <c:extLst xmlns:c16r2="http://schemas.microsoft.com/office/drawing/2015/06/chart">
            <c:ext xmlns:c16="http://schemas.microsoft.com/office/drawing/2014/chart" uri="{C3380CC4-5D6E-409C-BE32-E72D297353CC}">
              <c16:uniqueId val="{00000002-81CA-49D6-B4D3-62472EC3603E}"/>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81CA-49D6-B4D3-62472EC3603E}"/>
            </c:ext>
          </c:extLst>
        </c:ser>
        <c:dLbls>
          <c:showLegendKey val="0"/>
          <c:showVal val="0"/>
          <c:showCatName val="0"/>
          <c:showSerName val="0"/>
          <c:showPercent val="0"/>
          <c:showBubbleSize val="0"/>
        </c:dLbls>
        <c:marker val="1"/>
        <c:smooth val="0"/>
        <c:axId val="333969616"/>
        <c:axId val="333965304"/>
      </c:lineChart>
      <c:catAx>
        <c:axId val="33396961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65304"/>
        <c:crosses val="autoZero"/>
        <c:auto val="1"/>
        <c:lblAlgn val="ctr"/>
        <c:lblOffset val="100"/>
        <c:noMultiLvlLbl val="0"/>
      </c:catAx>
      <c:valAx>
        <c:axId val="333965304"/>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3969616"/>
        <c:crosses val="autoZero"/>
        <c:crossBetween val="between"/>
      </c:valAx>
      <c:valAx>
        <c:axId val="33504525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5051528"/>
        <c:crosses val="max"/>
        <c:crossBetween val="between"/>
      </c:valAx>
      <c:catAx>
        <c:axId val="335051528"/>
        <c:scaling>
          <c:orientation val="minMax"/>
        </c:scaling>
        <c:delete val="1"/>
        <c:axPos val="b"/>
        <c:numFmt formatCode="General" sourceLinked="1"/>
        <c:majorTickMark val="out"/>
        <c:minorTickMark val="none"/>
        <c:tickLblPos val="none"/>
        <c:crossAx val="33504525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Edmonton</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Table'!$Y$6:$Y$30</c:f>
              <c:numCache>
                <c:formatCode>0.0%</c:formatCode>
                <c:ptCount val="25"/>
                <c:pt idx="0" formatCode="General">
                  <c:v>0</c:v>
                </c:pt>
                <c:pt idx="1">
                  <c:v>4.6511627906976744E-2</c:v>
                </c:pt>
                <c:pt idx="2">
                  <c:v>3.3333333333333333E-2</c:v>
                </c:pt>
                <c:pt idx="3">
                  <c:v>0</c:v>
                </c:pt>
                <c:pt idx="4">
                  <c:v>-3.2258064516129031E-2</c:v>
                </c:pt>
                <c:pt idx="5">
                  <c:v>-2.2222222222222223E-2</c:v>
                </c:pt>
                <c:pt idx="6">
                  <c:v>0</c:v>
                </c:pt>
                <c:pt idx="7">
                  <c:v>2.2727272727272728E-2</c:v>
                </c:pt>
                <c:pt idx="8">
                  <c:v>2.2222222222222223E-2</c:v>
                </c:pt>
                <c:pt idx="9">
                  <c:v>6.5217391304347824E-2</c:v>
                </c:pt>
                <c:pt idx="10">
                  <c:v>3.0612244897959183E-2</c:v>
                </c:pt>
                <c:pt idx="11">
                  <c:v>8.9108910891089105E-2</c:v>
                </c:pt>
                <c:pt idx="12">
                  <c:v>9.0909090909090912E-2</c:v>
                </c:pt>
                <c:pt idx="13">
                  <c:v>4.1666666666666664E-2</c:v>
                </c:pt>
                <c:pt idx="14">
                  <c:v>0</c:v>
                </c:pt>
                <c:pt idx="15">
                  <c:v>8.0000000000000002E-3</c:v>
                </c:pt>
                <c:pt idx="16">
                  <c:v>6.3492063492063489E-2</c:v>
                </c:pt>
                <c:pt idx="17">
                  <c:v>0.11940298507462686</c:v>
                </c:pt>
                <c:pt idx="18">
                  <c:v>0.18666666666666668</c:v>
                </c:pt>
                <c:pt idx="19">
                  <c:v>5.6179775280898875E-3</c:v>
                </c:pt>
                <c:pt idx="20">
                  <c:v>0</c:v>
                </c:pt>
                <c:pt idx="21">
                  <c:v>5.5865921787709499E-3</c:v>
                </c:pt>
                <c:pt idx="22">
                  <c:v>2.4444444444444446E-2</c:v>
                </c:pt>
                <c:pt idx="23">
                  <c:v>5.7483731019522775E-2</c:v>
                </c:pt>
                <c:pt idx="24">
                  <c:v>7.179487179487179E-2</c:v>
                </c:pt>
              </c:numCache>
            </c:numRef>
          </c:val>
          <c:extLst xmlns:c16r2="http://schemas.microsoft.com/office/drawing/2015/06/chart">
            <c:ext xmlns:c16="http://schemas.microsoft.com/office/drawing/2014/chart" uri="{C3380CC4-5D6E-409C-BE32-E72D297353CC}">
              <c16:uniqueId val="{00000000-2177-409E-B788-0592E9092944}"/>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Table'!$V$6:$V$30</c:f>
              <c:numCache>
                <c:formatCode>0.0%</c:formatCode>
                <c:ptCount val="25"/>
                <c:pt idx="0" formatCode="General">
                  <c:v>0</c:v>
                </c:pt>
                <c:pt idx="1">
                  <c:v>0.16655021279298737</c:v>
                </c:pt>
                <c:pt idx="2">
                  <c:v>2.0147018785733732E-3</c:v>
                </c:pt>
                <c:pt idx="3">
                  <c:v>-1.5215737419845669E-2</c:v>
                </c:pt>
                <c:pt idx="4">
                  <c:v>-5.0049663392561526E-2</c:v>
                </c:pt>
                <c:pt idx="5">
                  <c:v>8.8295091489979678E-3</c:v>
                </c:pt>
                <c:pt idx="6">
                  <c:v>0</c:v>
                </c:pt>
                <c:pt idx="7">
                  <c:v>4.0306328093510681E-3</c:v>
                </c:pt>
                <c:pt idx="8">
                  <c:v>1.6001605780810946E-2</c:v>
                </c:pt>
                <c:pt idx="9">
                  <c:v>1.1459684511532524E-2</c:v>
                </c:pt>
                <c:pt idx="10">
                  <c:v>1.9476489811954212E-2</c:v>
                </c:pt>
                <c:pt idx="11">
                  <c:v>6.9235670602866839E-3</c:v>
                </c:pt>
                <c:pt idx="12">
                  <c:v>9.5028301907304805E-4</c:v>
                </c:pt>
                <c:pt idx="13">
                  <c:v>1.9904410167282182E-2</c:v>
                </c:pt>
                <c:pt idx="14">
                  <c:v>2.0658754063161592E-2</c:v>
                </c:pt>
                <c:pt idx="15">
                  <c:v>1.7247874146554328E-2</c:v>
                </c:pt>
                <c:pt idx="16">
                  <c:v>0.12001333538493109</c:v>
                </c:pt>
                <c:pt idx="17">
                  <c:v>-6.9516277493600301E-2</c:v>
                </c:pt>
                <c:pt idx="18">
                  <c:v>1.9243186632334066E-2</c:v>
                </c:pt>
                <c:pt idx="19">
                  <c:v>6.7167941098644574E-2</c:v>
                </c:pt>
                <c:pt idx="20">
                  <c:v>5.4785049672141138E-3</c:v>
                </c:pt>
                <c:pt idx="21">
                  <c:v>3.3750337503375034E-3</c:v>
                </c:pt>
                <c:pt idx="22">
                  <c:v>2.5070637305467103E-2</c:v>
                </c:pt>
                <c:pt idx="23">
                  <c:v>1.3956947847392369E-2</c:v>
                </c:pt>
                <c:pt idx="24">
                  <c:v>5.0916936353829559E-3</c:v>
                </c:pt>
              </c:numCache>
            </c:numRef>
          </c:val>
          <c:extLst xmlns:c16r2="http://schemas.microsoft.com/office/drawing/2015/06/chart">
            <c:ext xmlns:c16="http://schemas.microsoft.com/office/drawing/2014/chart" uri="{C3380CC4-5D6E-409C-BE32-E72D297353CC}">
              <c16:uniqueId val="{00000001-2177-409E-B788-0592E9092944}"/>
            </c:ext>
          </c:extLst>
        </c:ser>
        <c:dLbls>
          <c:showLegendKey val="0"/>
          <c:showVal val="0"/>
          <c:showCatName val="0"/>
          <c:showSerName val="0"/>
          <c:showPercent val="0"/>
          <c:showBubbleSize val="0"/>
        </c:dLbls>
        <c:gapWidth val="150"/>
        <c:axId val="335051920"/>
        <c:axId val="335047608"/>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Affordability'!$BW$8:$BW$32</c:f>
              <c:numCache>
                <c:formatCode>#,##0.00</c:formatCode>
                <c:ptCount val="25"/>
                <c:pt idx="0">
                  <c:v>0.32776472082830466</c:v>
                </c:pt>
                <c:pt idx="1">
                  <c:v>0.29403757146746529</c:v>
                </c:pt>
                <c:pt idx="2">
                  <c:v>0.30322791000978155</c:v>
                </c:pt>
                <c:pt idx="3">
                  <c:v>0.30791303388147001</c:v>
                </c:pt>
                <c:pt idx="4">
                  <c:v>0.31367993029334884</c:v>
                </c:pt>
                <c:pt idx="5">
                  <c:v>0.30402487476248058</c:v>
                </c:pt>
                <c:pt idx="6">
                  <c:v>0.30402487476248058</c:v>
                </c:pt>
                <c:pt idx="7">
                  <c:v>0.30968629924872398</c:v>
                </c:pt>
                <c:pt idx="8">
                  <c:v>0.31158239830390799</c:v>
                </c:pt>
                <c:pt idx="9">
                  <c:v>0.32814257906673572</c:v>
                </c:pt>
                <c:pt idx="10">
                  <c:v>0.33172688476705764</c:v>
                </c:pt>
                <c:pt idx="11">
                  <c:v>0.35880251292232684</c:v>
                </c:pt>
                <c:pt idx="12">
                  <c:v>0.39104931566369761</c:v>
                </c:pt>
                <c:pt idx="13">
                  <c:v>0.39939334813041311</c:v>
                </c:pt>
                <c:pt idx="14">
                  <c:v>0.39130938380772207</c:v>
                </c:pt>
                <c:pt idx="15">
                  <c:v>0.3877519618402831</c:v>
                </c:pt>
                <c:pt idx="16">
                  <c:v>0.36818412869958644</c:v>
                </c:pt>
                <c:pt idx="17">
                  <c:v>0.44293779972124447</c:v>
                </c:pt>
                <c:pt idx="18">
                  <c:v>0.51569589007758609</c:v>
                </c:pt>
                <c:pt idx="19">
                  <c:v>0.48595262097686437</c:v>
                </c:pt>
                <c:pt idx="20">
                  <c:v>0.4833048330483305</c:v>
                </c:pt>
                <c:pt idx="21">
                  <c:v>0.48437009463156477</c:v>
                </c:pt>
                <c:pt idx="22">
                  <c:v>0.4840742037101855</c:v>
                </c:pt>
                <c:pt idx="23">
                  <c:v>0.50485436893203883</c:v>
                </c:pt>
                <c:pt idx="24">
                  <c:v>0.53835916369724812</c:v>
                </c:pt>
              </c:numCache>
            </c:numRef>
          </c:val>
          <c:smooth val="0"/>
          <c:extLst xmlns:c16r2="http://schemas.microsoft.com/office/drawing/2015/06/chart">
            <c:ext xmlns:c16="http://schemas.microsoft.com/office/drawing/2014/chart" uri="{C3380CC4-5D6E-409C-BE32-E72D297353CC}">
              <c16:uniqueId val="{00000002-2177-409E-B788-0592E9092944}"/>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2177-409E-B788-0592E9092944}"/>
            </c:ext>
          </c:extLst>
        </c:ser>
        <c:dLbls>
          <c:showLegendKey val="0"/>
          <c:showVal val="0"/>
          <c:showCatName val="0"/>
          <c:showSerName val="0"/>
          <c:showPercent val="0"/>
          <c:showBubbleSize val="0"/>
        </c:dLbls>
        <c:marker val="1"/>
        <c:smooth val="0"/>
        <c:axId val="335044472"/>
        <c:axId val="335048000"/>
      </c:lineChart>
      <c:catAx>
        <c:axId val="33504447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48000"/>
        <c:crosses val="autoZero"/>
        <c:auto val="1"/>
        <c:lblAlgn val="ctr"/>
        <c:lblOffset val="100"/>
        <c:noMultiLvlLbl val="0"/>
      </c:catAx>
      <c:valAx>
        <c:axId val="33504800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44472"/>
        <c:crosses val="autoZero"/>
        <c:crossBetween val="between"/>
      </c:valAx>
      <c:valAx>
        <c:axId val="33504760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5051920"/>
        <c:crosses val="max"/>
        <c:crossBetween val="between"/>
      </c:valAx>
      <c:catAx>
        <c:axId val="335051920"/>
        <c:scaling>
          <c:orientation val="minMax"/>
        </c:scaling>
        <c:delete val="1"/>
        <c:axPos val="b"/>
        <c:numFmt formatCode="General" sourceLinked="1"/>
        <c:majorTickMark val="out"/>
        <c:minorTickMark val="none"/>
        <c:tickLblPos val="none"/>
        <c:crossAx val="33504760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Winnipeg</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Table'!$AF$6:$AF$30</c:f>
              <c:numCache>
                <c:formatCode>0.0%</c:formatCode>
                <c:ptCount val="25"/>
                <c:pt idx="0" formatCode="General">
                  <c:v>0</c:v>
                </c:pt>
                <c:pt idx="1">
                  <c:v>-3.1007751937984496E-2</c:v>
                </c:pt>
                <c:pt idx="2">
                  <c:v>4.3999999999999997E-2</c:v>
                </c:pt>
                <c:pt idx="3">
                  <c:v>1.532567049808429E-2</c:v>
                </c:pt>
                <c:pt idx="4">
                  <c:v>1.8867924528301886E-2</c:v>
                </c:pt>
                <c:pt idx="5">
                  <c:v>-1.1111111111111112E-2</c:v>
                </c:pt>
                <c:pt idx="6">
                  <c:v>1.1235955056179775E-2</c:v>
                </c:pt>
                <c:pt idx="7">
                  <c:v>3.7037037037037038E-3</c:v>
                </c:pt>
                <c:pt idx="8">
                  <c:v>1.4760147601476014E-2</c:v>
                </c:pt>
                <c:pt idx="9">
                  <c:v>0</c:v>
                </c:pt>
                <c:pt idx="10">
                  <c:v>2.181818181818182E-2</c:v>
                </c:pt>
                <c:pt idx="11">
                  <c:v>1.4234875444839857E-2</c:v>
                </c:pt>
                <c:pt idx="12">
                  <c:v>1.7543859649122806E-2</c:v>
                </c:pt>
                <c:pt idx="13">
                  <c:v>3.4482758620689655E-2</c:v>
                </c:pt>
                <c:pt idx="14">
                  <c:v>4.3333333333333335E-2</c:v>
                </c:pt>
                <c:pt idx="15">
                  <c:v>5.4313099041533544E-2</c:v>
                </c:pt>
                <c:pt idx="16">
                  <c:v>4.5454545454545456E-2</c:v>
                </c:pt>
                <c:pt idx="17">
                  <c:v>5.7971014492753624E-2</c:v>
                </c:pt>
                <c:pt idx="18">
                  <c:v>1.9178082191780823E-2</c:v>
                </c:pt>
                <c:pt idx="19">
                  <c:v>-3.2258064516129031E-2</c:v>
                </c:pt>
                <c:pt idx="20">
                  <c:v>6.9444444444444448E-2</c:v>
                </c:pt>
                <c:pt idx="21">
                  <c:v>0.11688311688311688</c:v>
                </c:pt>
                <c:pt idx="22">
                  <c:v>-4.8837209302325581E-2</c:v>
                </c:pt>
                <c:pt idx="23">
                  <c:v>0.12469437652811736</c:v>
                </c:pt>
                <c:pt idx="24">
                  <c:v>4.3478260869565218E-3</c:v>
                </c:pt>
              </c:numCache>
            </c:numRef>
          </c:val>
          <c:extLst xmlns:c16r2="http://schemas.microsoft.com/office/drawing/2015/06/chart">
            <c:ext xmlns:c16="http://schemas.microsoft.com/office/drawing/2014/chart" uri="{C3380CC4-5D6E-409C-BE32-E72D297353CC}">
              <c16:uniqueId val="{00000000-1886-43AA-9CDC-0D02FC6436E4}"/>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Table'!$AC$6:$AC$30</c:f>
              <c:numCache>
                <c:formatCode>0.0%</c:formatCode>
                <c:ptCount val="25"/>
                <c:pt idx="0" formatCode="General">
                  <c:v>0</c:v>
                </c:pt>
                <c:pt idx="1">
                  <c:v>6.2619466320055051E-2</c:v>
                </c:pt>
                <c:pt idx="2">
                  <c:v>2.144193409123615E-2</c:v>
                </c:pt>
                <c:pt idx="3">
                  <c:v>1.9977458438997309E-3</c:v>
                </c:pt>
                <c:pt idx="4">
                  <c:v>-6.5280968704391484E-2</c:v>
                </c:pt>
                <c:pt idx="5">
                  <c:v>1.3703596178635269E-3</c:v>
                </c:pt>
                <c:pt idx="6">
                  <c:v>-5.8284512543187623E-2</c:v>
                </c:pt>
                <c:pt idx="7">
                  <c:v>-0.11453182325729781</c:v>
                </c:pt>
                <c:pt idx="8">
                  <c:v>0</c:v>
                </c:pt>
                <c:pt idx="9">
                  <c:v>0</c:v>
                </c:pt>
                <c:pt idx="10">
                  <c:v>5.4044316339398307E-4</c:v>
                </c:pt>
                <c:pt idx="11">
                  <c:v>7.2020165646380992E-4</c:v>
                </c:pt>
                <c:pt idx="12">
                  <c:v>7.1968333933069444E-4</c:v>
                </c:pt>
                <c:pt idx="13">
                  <c:v>8.090614886731392E-4</c:v>
                </c:pt>
                <c:pt idx="14">
                  <c:v>4.051019491601545E-2</c:v>
                </c:pt>
                <c:pt idx="15">
                  <c:v>4.4889502762430937E-3</c:v>
                </c:pt>
                <c:pt idx="16">
                  <c:v>6.0158129941560669E-4</c:v>
                </c:pt>
                <c:pt idx="17">
                  <c:v>8.5888516705316502E-4</c:v>
                </c:pt>
                <c:pt idx="18">
                  <c:v>0.10280614434051318</c:v>
                </c:pt>
                <c:pt idx="19">
                  <c:v>6.0617850750914325E-2</c:v>
                </c:pt>
                <c:pt idx="20">
                  <c:v>1.3793103448275862E-2</c:v>
                </c:pt>
                <c:pt idx="21">
                  <c:v>1.8092343320306847E-3</c:v>
                </c:pt>
                <c:pt idx="22">
                  <c:v>1.6687134291699775E-2</c:v>
                </c:pt>
                <c:pt idx="23">
                  <c:v>1.5063237174932499E-2</c:v>
                </c:pt>
                <c:pt idx="24">
                  <c:v>7.8958420831583373E-2</c:v>
                </c:pt>
              </c:numCache>
            </c:numRef>
          </c:val>
          <c:extLst xmlns:c16r2="http://schemas.microsoft.com/office/drawing/2015/06/chart">
            <c:ext xmlns:c16="http://schemas.microsoft.com/office/drawing/2014/chart" uri="{C3380CC4-5D6E-409C-BE32-E72D297353CC}">
              <c16:uniqueId val="{00000001-1886-43AA-9CDC-0D02FC6436E4}"/>
            </c:ext>
          </c:extLst>
        </c:ser>
        <c:dLbls>
          <c:showLegendKey val="0"/>
          <c:showVal val="0"/>
          <c:showCatName val="0"/>
          <c:showSerName val="0"/>
          <c:showPercent val="0"/>
          <c:showBubbleSize val="0"/>
        </c:dLbls>
        <c:gapWidth val="150"/>
        <c:axId val="335045648"/>
        <c:axId val="33504721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Affordability'!$CY$8:$CY$32</c:f>
              <c:numCache>
                <c:formatCode>#,##0.00</c:formatCode>
                <c:ptCount val="25"/>
                <c:pt idx="0">
                  <c:v>0.47343069041975688</c:v>
                </c:pt>
                <c:pt idx="1">
                  <c:v>0.43171679378327815</c:v>
                </c:pt>
                <c:pt idx="2">
                  <c:v>0.44125105663567205</c:v>
                </c:pt>
                <c:pt idx="3">
                  <c:v>0.44712029223107402</c:v>
                </c:pt>
                <c:pt idx="4">
                  <c:v>0.48737268516777493</c:v>
                </c:pt>
                <c:pt idx="5">
                  <c:v>0.48129788192879674</c:v>
                </c:pt>
                <c:pt idx="6">
                  <c:v>0.51682884032541077</c:v>
                </c:pt>
                <c:pt idx="7">
                  <c:v>0.58584038911907765</c:v>
                </c:pt>
                <c:pt idx="8">
                  <c:v>0.59448747973338134</c:v>
                </c:pt>
                <c:pt idx="9">
                  <c:v>0.59448747973338134</c:v>
                </c:pt>
                <c:pt idx="10">
                  <c:v>0.60712999639899168</c:v>
                </c:pt>
                <c:pt idx="11">
                  <c:v>0.61532925512774383</c:v>
                </c:pt>
                <c:pt idx="12">
                  <c:v>0.62567421790722766</c:v>
                </c:pt>
                <c:pt idx="13">
                  <c:v>0.64672594987873888</c:v>
                </c:pt>
                <c:pt idx="14">
                  <c:v>0.64848066298342544</c:v>
                </c:pt>
                <c:pt idx="15">
                  <c:v>0.68064627019594359</c:v>
                </c:pt>
                <c:pt idx="16">
                  <c:v>0.71115691832002059</c:v>
                </c:pt>
                <c:pt idx="17">
                  <c:v>0.75173774993563891</c:v>
                </c:pt>
                <c:pt idx="18">
                  <c:v>0.69473192747646095</c:v>
                </c:pt>
                <c:pt idx="19">
                  <c:v>0.63389581804842254</c:v>
                </c:pt>
                <c:pt idx="20">
                  <c:v>0.66869300911854102</c:v>
                </c:pt>
                <c:pt idx="21">
                  <c:v>0.74550314238243154</c:v>
                </c:pt>
                <c:pt idx="22">
                  <c:v>0.69745630240159162</c:v>
                </c:pt>
                <c:pt idx="23">
                  <c:v>0.77278454430911381</c:v>
                </c:pt>
                <c:pt idx="24">
                  <c:v>0.71934604904632149</c:v>
                </c:pt>
              </c:numCache>
            </c:numRef>
          </c:val>
          <c:smooth val="0"/>
          <c:extLst xmlns:c16r2="http://schemas.microsoft.com/office/drawing/2015/06/chart">
            <c:ext xmlns:c16="http://schemas.microsoft.com/office/drawing/2014/chart" uri="{C3380CC4-5D6E-409C-BE32-E72D297353CC}">
              <c16:uniqueId val="{00000002-1886-43AA-9CDC-0D02FC6436E4}"/>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1886-43AA-9CDC-0D02FC6436E4}"/>
            </c:ext>
          </c:extLst>
        </c:ser>
        <c:dLbls>
          <c:showLegendKey val="0"/>
          <c:showVal val="0"/>
          <c:showCatName val="0"/>
          <c:showSerName val="0"/>
          <c:showPercent val="0"/>
          <c:showBubbleSize val="0"/>
        </c:dLbls>
        <c:marker val="1"/>
        <c:smooth val="0"/>
        <c:axId val="335049960"/>
        <c:axId val="335046824"/>
      </c:lineChart>
      <c:catAx>
        <c:axId val="33504996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46824"/>
        <c:crosses val="autoZero"/>
        <c:auto val="1"/>
        <c:lblAlgn val="ctr"/>
        <c:lblOffset val="100"/>
        <c:noMultiLvlLbl val="0"/>
      </c:catAx>
      <c:valAx>
        <c:axId val="335046824"/>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49960"/>
        <c:crosses val="autoZero"/>
        <c:crossBetween val="between"/>
      </c:valAx>
      <c:valAx>
        <c:axId val="33504721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5045648"/>
        <c:crosses val="max"/>
        <c:crossBetween val="between"/>
      </c:valAx>
      <c:catAx>
        <c:axId val="335045648"/>
        <c:scaling>
          <c:orientation val="minMax"/>
        </c:scaling>
        <c:delete val="1"/>
        <c:axPos val="b"/>
        <c:numFmt formatCode="General" sourceLinked="1"/>
        <c:majorTickMark val="out"/>
        <c:minorTickMark val="none"/>
        <c:tickLblPos val="none"/>
        <c:crossAx val="33504721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Winnipeg</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Table'!$AG$6:$AG$30</c:f>
              <c:numCache>
                <c:formatCode>0.0%</c:formatCode>
                <c:ptCount val="25"/>
                <c:pt idx="0" formatCode="General">
                  <c:v>0</c:v>
                </c:pt>
                <c:pt idx="1">
                  <c:v>2.9411764705882353E-2</c:v>
                </c:pt>
                <c:pt idx="2">
                  <c:v>2.5714285714285714E-2</c:v>
                </c:pt>
                <c:pt idx="3">
                  <c:v>-1.1142061281337047E-2</c:v>
                </c:pt>
                <c:pt idx="4">
                  <c:v>1.9718309859154931E-2</c:v>
                </c:pt>
                <c:pt idx="5">
                  <c:v>0</c:v>
                </c:pt>
                <c:pt idx="6">
                  <c:v>8.2872928176795577E-3</c:v>
                </c:pt>
                <c:pt idx="7">
                  <c:v>-5.4794520547945206E-3</c:v>
                </c:pt>
                <c:pt idx="8">
                  <c:v>1.6528925619834711E-2</c:v>
                </c:pt>
                <c:pt idx="9">
                  <c:v>-1.0840108401084011E-2</c:v>
                </c:pt>
                <c:pt idx="10">
                  <c:v>4.1095890410958902E-2</c:v>
                </c:pt>
                <c:pt idx="11">
                  <c:v>2.1052631578947368E-2</c:v>
                </c:pt>
                <c:pt idx="12">
                  <c:v>3.0927835051546393E-2</c:v>
                </c:pt>
                <c:pt idx="13">
                  <c:v>3.5000000000000003E-2</c:v>
                </c:pt>
                <c:pt idx="14">
                  <c:v>2.4154589371980676E-2</c:v>
                </c:pt>
                <c:pt idx="15">
                  <c:v>3.7735849056603772E-2</c:v>
                </c:pt>
                <c:pt idx="16">
                  <c:v>2.2727272727272728E-2</c:v>
                </c:pt>
                <c:pt idx="17">
                  <c:v>5.5555555555555552E-2</c:v>
                </c:pt>
                <c:pt idx="18">
                  <c:v>2.736842105263158E-2</c:v>
                </c:pt>
                <c:pt idx="19">
                  <c:v>2.4590163934426229E-2</c:v>
                </c:pt>
                <c:pt idx="20">
                  <c:v>4.5999999999999999E-2</c:v>
                </c:pt>
                <c:pt idx="21">
                  <c:v>7.0745697896749518E-2</c:v>
                </c:pt>
                <c:pt idx="22">
                  <c:v>3.0357142857142857E-2</c:v>
                </c:pt>
                <c:pt idx="23">
                  <c:v>6.2391681109185443E-2</c:v>
                </c:pt>
                <c:pt idx="24">
                  <c:v>4.4045676998368678E-2</c:v>
                </c:pt>
              </c:numCache>
            </c:numRef>
          </c:val>
          <c:extLst xmlns:c16r2="http://schemas.microsoft.com/office/drawing/2015/06/chart">
            <c:ext xmlns:c16="http://schemas.microsoft.com/office/drawing/2014/chart" uri="{C3380CC4-5D6E-409C-BE32-E72D297353CC}">
              <c16:uniqueId val="{00000000-14BB-4B1D-838F-811FF36421D4}"/>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Table'!$AD$6:$AD$30</c:f>
              <c:numCache>
                <c:formatCode>0.0%</c:formatCode>
                <c:ptCount val="25"/>
                <c:pt idx="0" formatCode="General">
                  <c:v>0</c:v>
                </c:pt>
                <c:pt idx="1">
                  <c:v>6.0889771776171005E-2</c:v>
                </c:pt>
                <c:pt idx="2">
                  <c:v>9.9489567475597743E-2</c:v>
                </c:pt>
                <c:pt idx="3">
                  <c:v>-7.2686105228864678E-2</c:v>
                </c:pt>
                <c:pt idx="4">
                  <c:v>-4.3309244341077201E-3</c:v>
                </c:pt>
                <c:pt idx="5">
                  <c:v>-4.6311610982467747E-4</c:v>
                </c:pt>
                <c:pt idx="6">
                  <c:v>0</c:v>
                </c:pt>
                <c:pt idx="7">
                  <c:v>-3.5301385579351887E-5</c:v>
                </c:pt>
                <c:pt idx="8">
                  <c:v>0</c:v>
                </c:pt>
                <c:pt idx="9">
                  <c:v>-2.6741743596990936E-4</c:v>
                </c:pt>
                <c:pt idx="10">
                  <c:v>2.5462654391012397E-2</c:v>
                </c:pt>
                <c:pt idx="11">
                  <c:v>6.1465220385674896E-2</c:v>
                </c:pt>
                <c:pt idx="12">
                  <c:v>3.803250289132671E-2</c:v>
                </c:pt>
                <c:pt idx="13">
                  <c:v>1.1491594603294648E-2</c:v>
                </c:pt>
                <c:pt idx="14">
                  <c:v>1.2127298007106442E-2</c:v>
                </c:pt>
                <c:pt idx="15">
                  <c:v>1.366099366557277E-2</c:v>
                </c:pt>
                <c:pt idx="16">
                  <c:v>7.3820207800030083E-2</c:v>
                </c:pt>
                <c:pt idx="17">
                  <c:v>2.8145175313129281E-2</c:v>
                </c:pt>
                <c:pt idx="18">
                  <c:v>5.3519186573831919E-3</c:v>
                </c:pt>
                <c:pt idx="19">
                  <c:v>5.8416619297561841E-3</c:v>
                </c:pt>
                <c:pt idx="20">
                  <c:v>4.1811376740735744E-3</c:v>
                </c:pt>
                <c:pt idx="21">
                  <c:v>2.7534333971323999E-3</c:v>
                </c:pt>
                <c:pt idx="22">
                  <c:v>5.7931219234504238E-3</c:v>
                </c:pt>
                <c:pt idx="23">
                  <c:v>6.5920894926088693E-3</c:v>
                </c:pt>
                <c:pt idx="24">
                  <c:v>2.4012700932724746E-2</c:v>
                </c:pt>
              </c:numCache>
            </c:numRef>
          </c:val>
          <c:extLst xmlns:c16r2="http://schemas.microsoft.com/office/drawing/2015/06/chart">
            <c:ext xmlns:c16="http://schemas.microsoft.com/office/drawing/2014/chart" uri="{C3380CC4-5D6E-409C-BE32-E72D297353CC}">
              <c16:uniqueId val="{00000001-14BB-4B1D-838F-811FF36421D4}"/>
            </c:ext>
          </c:extLst>
        </c:ser>
        <c:dLbls>
          <c:showLegendKey val="0"/>
          <c:showVal val="0"/>
          <c:showCatName val="0"/>
          <c:showSerName val="0"/>
          <c:showPercent val="0"/>
          <c:showBubbleSize val="0"/>
        </c:dLbls>
        <c:gapWidth val="150"/>
        <c:axId val="335049568"/>
        <c:axId val="33504917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Affordability'!$DC$8:$DC$32</c:f>
              <c:numCache>
                <c:formatCode>#,##0.00</c:formatCode>
                <c:ptCount val="25"/>
                <c:pt idx="0">
                  <c:v>0.38760905067133317</c:v>
                </c:pt>
                <c:pt idx="1">
                  <c:v>0.37610817587534701</c:v>
                </c:pt>
                <c:pt idx="2">
                  <c:v>0.35087147743932234</c:v>
                </c:pt>
                <c:pt idx="3">
                  <c:v>0.37415814417560489</c:v>
                </c:pt>
                <c:pt idx="4">
                  <c:v>0.38319550115779027</c:v>
                </c:pt>
                <c:pt idx="5">
                  <c:v>0.38337304739211014</c:v>
                </c:pt>
                <c:pt idx="6">
                  <c:v>0.38655017209425468</c:v>
                </c:pt>
                <c:pt idx="7">
                  <c:v>0.38444566042398459</c:v>
                </c:pt>
                <c:pt idx="8">
                  <c:v>0.39080013415000087</c:v>
                </c:pt>
                <c:pt idx="9">
                  <c:v>0.38666721988917307</c:v>
                </c:pt>
                <c:pt idx="10">
                  <c:v>0.3925619834710744</c:v>
                </c:pt>
                <c:pt idx="11">
                  <c:v>0.37761618429226973</c:v>
                </c:pt>
                <c:pt idx="12">
                  <c:v>0.37503164329490302</c:v>
                </c:pt>
                <c:pt idx="13">
                  <c:v>0.38374787579175035</c:v>
                </c:pt>
                <c:pt idx="14">
                  <c:v>0.38830802106387852</c:v>
                </c:pt>
                <c:pt idx="15">
                  <c:v>0.39753049239572352</c:v>
                </c:pt>
                <c:pt idx="16">
                  <c:v>0.37861578070573981</c:v>
                </c:pt>
                <c:pt idx="17">
                  <c:v>0.38870968841849712</c:v>
                </c:pt>
                <c:pt idx="18">
                  <c:v>0.39722215815899464</c:v>
                </c:pt>
                <c:pt idx="19">
                  <c:v>0.40462622652324914</c:v>
                </c:pt>
                <c:pt idx="20">
                  <c:v>0.42147678049763271</c:v>
                </c:pt>
                <c:pt idx="21">
                  <c:v>0.45005525231892307</c:v>
                </c:pt>
                <c:pt idx="22">
                  <c:v>0.46104674390731121</c:v>
                </c:pt>
                <c:pt idx="23">
                  <c:v>0.48660448501686843</c:v>
                </c:pt>
                <c:pt idx="24">
                  <c:v>0.49612403100775193</c:v>
                </c:pt>
              </c:numCache>
            </c:numRef>
          </c:val>
          <c:smooth val="0"/>
          <c:extLst xmlns:c16r2="http://schemas.microsoft.com/office/drawing/2015/06/chart">
            <c:ext xmlns:c16="http://schemas.microsoft.com/office/drawing/2014/chart" uri="{C3380CC4-5D6E-409C-BE32-E72D297353CC}">
              <c16:uniqueId val="{00000002-14BB-4B1D-838F-811FF36421D4}"/>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14BB-4B1D-838F-811FF36421D4}"/>
            </c:ext>
          </c:extLst>
        </c:ser>
        <c:dLbls>
          <c:showLegendKey val="0"/>
          <c:showVal val="0"/>
          <c:showCatName val="0"/>
          <c:showSerName val="0"/>
          <c:showPercent val="0"/>
          <c:showBubbleSize val="0"/>
        </c:dLbls>
        <c:marker val="1"/>
        <c:smooth val="0"/>
        <c:axId val="335048392"/>
        <c:axId val="335048784"/>
      </c:lineChart>
      <c:catAx>
        <c:axId val="3350483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48784"/>
        <c:crosses val="autoZero"/>
        <c:auto val="1"/>
        <c:lblAlgn val="ctr"/>
        <c:lblOffset val="100"/>
        <c:noMultiLvlLbl val="0"/>
      </c:catAx>
      <c:valAx>
        <c:axId val="335048784"/>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48392"/>
        <c:crosses val="autoZero"/>
        <c:crossBetween val="between"/>
      </c:valAx>
      <c:valAx>
        <c:axId val="33504917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5049568"/>
        <c:crosses val="max"/>
        <c:crossBetween val="between"/>
      </c:valAx>
      <c:catAx>
        <c:axId val="335049568"/>
        <c:scaling>
          <c:orientation val="minMax"/>
        </c:scaling>
        <c:delete val="1"/>
        <c:axPos val="b"/>
        <c:numFmt formatCode="General" sourceLinked="1"/>
        <c:majorTickMark val="out"/>
        <c:minorTickMark val="none"/>
        <c:tickLblPos val="none"/>
        <c:crossAx val="33504917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Winnipeg</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Table'!$AH$6:$AH$30</c:f>
              <c:numCache>
                <c:formatCode>0.0%</c:formatCode>
                <c:ptCount val="25"/>
                <c:pt idx="0" formatCode="General">
                  <c:v>0</c:v>
                </c:pt>
                <c:pt idx="1">
                  <c:v>3.248259860788863E-2</c:v>
                </c:pt>
                <c:pt idx="2">
                  <c:v>1.1235955056179775E-2</c:v>
                </c:pt>
                <c:pt idx="3">
                  <c:v>3.3333333333333333E-2</c:v>
                </c:pt>
                <c:pt idx="4">
                  <c:v>-2.5806451612903226E-2</c:v>
                </c:pt>
                <c:pt idx="5">
                  <c:v>1.5452538631346579E-2</c:v>
                </c:pt>
                <c:pt idx="6">
                  <c:v>-1.0869565217391304E-2</c:v>
                </c:pt>
                <c:pt idx="7">
                  <c:v>1.098901098901099E-2</c:v>
                </c:pt>
                <c:pt idx="8">
                  <c:v>1.0869565217391304E-2</c:v>
                </c:pt>
                <c:pt idx="9">
                  <c:v>1.0752688172043012E-2</c:v>
                </c:pt>
                <c:pt idx="10">
                  <c:v>2.1276595744680851E-2</c:v>
                </c:pt>
                <c:pt idx="11">
                  <c:v>3.3333333333333333E-2</c:v>
                </c:pt>
                <c:pt idx="12">
                  <c:v>2.0161290322580645E-2</c:v>
                </c:pt>
                <c:pt idx="13">
                  <c:v>3.9525691699604744E-2</c:v>
                </c:pt>
                <c:pt idx="14">
                  <c:v>1.7110266159695818E-2</c:v>
                </c:pt>
                <c:pt idx="15">
                  <c:v>4.6728971962616821E-2</c:v>
                </c:pt>
                <c:pt idx="16">
                  <c:v>3.5714285714285712E-2</c:v>
                </c:pt>
                <c:pt idx="17">
                  <c:v>5.3448275862068968E-2</c:v>
                </c:pt>
                <c:pt idx="18">
                  <c:v>3.7643207855973811E-2</c:v>
                </c:pt>
                <c:pt idx="19">
                  <c:v>4.1009463722397478E-2</c:v>
                </c:pt>
                <c:pt idx="20">
                  <c:v>1.3636363636363636E-2</c:v>
                </c:pt>
                <c:pt idx="21">
                  <c:v>6.1285500747384154E-2</c:v>
                </c:pt>
                <c:pt idx="22">
                  <c:v>2.3943661971830985E-2</c:v>
                </c:pt>
                <c:pt idx="23">
                  <c:v>6.6024759284731768E-2</c:v>
                </c:pt>
                <c:pt idx="24">
                  <c:v>5.8064516129032261E-2</c:v>
                </c:pt>
              </c:numCache>
            </c:numRef>
          </c:val>
          <c:extLst xmlns:c16r2="http://schemas.microsoft.com/office/drawing/2015/06/chart">
            <c:ext xmlns:c16="http://schemas.microsoft.com/office/drawing/2014/chart" uri="{C3380CC4-5D6E-409C-BE32-E72D297353CC}">
              <c16:uniqueId val="{00000000-5443-4C79-A3BE-C0C66F4AACAA}"/>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Table'!$AE$6:$AE$30</c:f>
              <c:numCache>
                <c:formatCode>0.0%</c:formatCode>
                <c:ptCount val="25"/>
                <c:pt idx="0" formatCode="General">
                  <c:v>0</c:v>
                </c:pt>
                <c:pt idx="1">
                  <c:v>7.2890718076464855E-2</c:v>
                </c:pt>
                <c:pt idx="2">
                  <c:v>2.7407631738340401E-2</c:v>
                </c:pt>
                <c:pt idx="3">
                  <c:v>-6.1392286907393734E-2</c:v>
                </c:pt>
                <c:pt idx="4">
                  <c:v>1.7080547029733963E-2</c:v>
                </c:pt>
                <c:pt idx="5">
                  <c:v>-4.986699561385907E-4</c:v>
                </c:pt>
                <c:pt idx="6">
                  <c:v>-7.7283492946143548E-2</c:v>
                </c:pt>
                <c:pt idx="7">
                  <c:v>-5.140059148485026E-2</c:v>
                </c:pt>
                <c:pt idx="8">
                  <c:v>-1.0297149680732221E-2</c:v>
                </c:pt>
                <c:pt idx="9">
                  <c:v>-2.162271650831934E-16</c:v>
                </c:pt>
                <c:pt idx="10">
                  <c:v>1.9078978650563454E-2</c:v>
                </c:pt>
                <c:pt idx="11">
                  <c:v>3.3769202953492984E-2</c:v>
                </c:pt>
                <c:pt idx="12">
                  <c:v>2.1326051633868932E-2</c:v>
                </c:pt>
                <c:pt idx="13">
                  <c:v>4.4406390171686204E-2</c:v>
                </c:pt>
                <c:pt idx="14">
                  <c:v>5.5810962051507568E-2</c:v>
                </c:pt>
                <c:pt idx="15">
                  <c:v>1.9793726843363585E-2</c:v>
                </c:pt>
                <c:pt idx="16">
                  <c:v>3.6277447561035514E-2</c:v>
                </c:pt>
                <c:pt idx="17">
                  <c:v>3.8396814486501862E-3</c:v>
                </c:pt>
                <c:pt idx="18">
                  <c:v>6.7433239676055658E-3</c:v>
                </c:pt>
                <c:pt idx="19">
                  <c:v>7.3407663478632038E-3</c:v>
                </c:pt>
                <c:pt idx="20">
                  <c:v>5.2384544464001339E-3</c:v>
                </c:pt>
                <c:pt idx="21">
                  <c:v>3.427782641523418E-3</c:v>
                </c:pt>
                <c:pt idx="22">
                  <c:v>7.233765574292699E-3</c:v>
                </c:pt>
                <c:pt idx="23">
                  <c:v>8.2955222512489119E-3</c:v>
                </c:pt>
                <c:pt idx="24">
                  <c:v>1.8772727272727274E-2</c:v>
                </c:pt>
              </c:numCache>
            </c:numRef>
          </c:val>
          <c:extLst xmlns:c16r2="http://schemas.microsoft.com/office/drawing/2015/06/chart">
            <c:ext xmlns:c16="http://schemas.microsoft.com/office/drawing/2014/chart" uri="{C3380CC4-5D6E-409C-BE32-E72D297353CC}">
              <c16:uniqueId val="{00000001-5443-4C79-A3BE-C0C66F4AACAA}"/>
            </c:ext>
          </c:extLst>
        </c:ser>
        <c:dLbls>
          <c:showLegendKey val="0"/>
          <c:showVal val="0"/>
          <c:showCatName val="0"/>
          <c:showSerName val="0"/>
          <c:showPercent val="0"/>
          <c:showBubbleSize val="0"/>
        </c:dLbls>
        <c:gapWidth val="150"/>
        <c:axId val="336110048"/>
        <c:axId val="33612141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Affordability'!$DG$8:$DG$32</c:f>
              <c:numCache>
                <c:formatCode>#,##0.00</c:formatCode>
                <c:ptCount val="25"/>
                <c:pt idx="0">
                  <c:v>0.28008231344091844</c:v>
                </c:pt>
                <c:pt idx="1">
                  <c:v>0.26953361599030889</c:v>
                </c:pt>
                <c:pt idx="2">
                  <c:v>0.26529108327192336</c:v>
                </c:pt>
                <c:pt idx="3">
                  <c:v>0.2920646352646587</c:v>
                </c:pt>
                <c:pt idx="4">
                  <c:v>0.27974921378428746</c:v>
                </c:pt>
                <c:pt idx="5">
                  <c:v>0.2842137781896818</c:v>
                </c:pt>
                <c:pt idx="6">
                  <c:v>0.30467049829808607</c:v>
                </c:pt>
                <c:pt idx="7">
                  <c:v>0.3247087474301244</c:v>
                </c:pt>
                <c:pt idx="8">
                  <c:v>0.33165327373876652</c:v>
                </c:pt>
                <c:pt idx="9">
                  <c:v>0.3352194379725168</c:v>
                </c:pt>
                <c:pt idx="10">
                  <c:v>0.33594232990003386</c:v>
                </c:pt>
                <c:pt idx="11">
                  <c:v>0.33580068604441238</c:v>
                </c:pt>
                <c:pt idx="12">
                  <c:v>0.33541772543473941</c:v>
                </c:pt>
                <c:pt idx="13">
                  <c:v>0.33385025821561481</c:v>
                </c:pt>
                <c:pt idx="14">
                  <c:v>0.32161299436726404</c:v>
                </c:pt>
                <c:pt idx="15">
                  <c:v>0.33010757970231369</c:v>
                </c:pt>
                <c:pt idx="16">
                  <c:v>0.32992818373586785</c:v>
                </c:pt>
                <c:pt idx="17">
                  <c:v>0.34623285245437158</c:v>
                </c:pt>
                <c:pt idx="18">
                  <c:v>0.35685974680219334</c:v>
                </c:pt>
                <c:pt idx="19">
                  <c:v>0.36878719302656943</c:v>
                </c:pt>
                <c:pt idx="20">
                  <c:v>0.37186809521824321</c:v>
                </c:pt>
                <c:pt idx="21">
                  <c:v>0.3933100363303989</c:v>
                </c:pt>
                <c:pt idx="22">
                  <c:v>0.39983500618726797</c:v>
                </c:pt>
                <c:pt idx="23">
                  <c:v>0.42272727272727273</c:v>
                </c:pt>
                <c:pt idx="24">
                  <c:v>0.43903091955561502</c:v>
                </c:pt>
              </c:numCache>
            </c:numRef>
          </c:val>
          <c:smooth val="0"/>
          <c:extLst xmlns:c16r2="http://schemas.microsoft.com/office/drawing/2015/06/chart">
            <c:ext xmlns:c16="http://schemas.microsoft.com/office/drawing/2014/chart" uri="{C3380CC4-5D6E-409C-BE32-E72D297353CC}">
              <c16:uniqueId val="{00000002-5443-4C79-A3BE-C0C66F4AACAA}"/>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5443-4C79-A3BE-C0C66F4AACAA}"/>
            </c:ext>
          </c:extLst>
        </c:ser>
        <c:dLbls>
          <c:showLegendKey val="0"/>
          <c:showVal val="0"/>
          <c:showCatName val="0"/>
          <c:showSerName val="0"/>
          <c:showPercent val="0"/>
          <c:showBubbleSize val="0"/>
        </c:dLbls>
        <c:marker val="1"/>
        <c:smooth val="0"/>
        <c:axId val="335050744"/>
        <c:axId val="335051136"/>
      </c:lineChart>
      <c:catAx>
        <c:axId val="33505074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51136"/>
        <c:crosses val="autoZero"/>
        <c:auto val="1"/>
        <c:lblAlgn val="ctr"/>
        <c:lblOffset val="100"/>
        <c:noMultiLvlLbl val="0"/>
      </c:catAx>
      <c:valAx>
        <c:axId val="335051136"/>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5050744"/>
        <c:crosses val="autoZero"/>
        <c:crossBetween val="between"/>
      </c:valAx>
      <c:valAx>
        <c:axId val="33612141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10048"/>
        <c:crosses val="max"/>
        <c:crossBetween val="between"/>
      </c:valAx>
      <c:catAx>
        <c:axId val="336110048"/>
        <c:scaling>
          <c:orientation val="minMax"/>
        </c:scaling>
        <c:delete val="1"/>
        <c:axPos val="b"/>
        <c:numFmt formatCode="General" sourceLinked="1"/>
        <c:majorTickMark val="out"/>
        <c:minorTickMark val="none"/>
        <c:tickLblPos val="none"/>
        <c:crossAx val="33612141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Toronto</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Table'!$AO$6:$AO$30</c:f>
              <c:numCache>
                <c:formatCode>0.0%</c:formatCode>
                <c:ptCount val="25"/>
                <c:pt idx="0" formatCode="General">
                  <c:v>0</c:v>
                </c:pt>
                <c:pt idx="1">
                  <c:v>8.1081081081081086E-2</c:v>
                </c:pt>
                <c:pt idx="2">
                  <c:v>2.5000000000000001E-2</c:v>
                </c:pt>
                <c:pt idx="3">
                  <c:v>5.6097560975609757E-2</c:v>
                </c:pt>
                <c:pt idx="4">
                  <c:v>2.0785219399538105E-2</c:v>
                </c:pt>
                <c:pt idx="5">
                  <c:v>1.8099547511312219E-2</c:v>
                </c:pt>
                <c:pt idx="6">
                  <c:v>0</c:v>
                </c:pt>
                <c:pt idx="7">
                  <c:v>2.2222222222222223E-2</c:v>
                </c:pt>
                <c:pt idx="8">
                  <c:v>8.478260869565217E-2</c:v>
                </c:pt>
                <c:pt idx="9">
                  <c:v>3.6072144288577156E-2</c:v>
                </c:pt>
                <c:pt idx="10">
                  <c:v>6.3829787234042548E-2</c:v>
                </c:pt>
                <c:pt idx="11">
                  <c:v>3.4545454545454546E-2</c:v>
                </c:pt>
                <c:pt idx="12">
                  <c:v>5.4481546572934976E-2</c:v>
                </c:pt>
                <c:pt idx="13">
                  <c:v>4.1666666666666664E-2</c:v>
                </c:pt>
                <c:pt idx="14">
                  <c:v>0</c:v>
                </c:pt>
                <c:pt idx="15">
                  <c:v>-2.0799999999999999E-2</c:v>
                </c:pt>
                <c:pt idx="16">
                  <c:v>2.1241830065359478E-2</c:v>
                </c:pt>
                <c:pt idx="17">
                  <c:v>0</c:v>
                </c:pt>
                <c:pt idx="18">
                  <c:v>3.8399999999999997E-2</c:v>
                </c:pt>
                <c:pt idx="19">
                  <c:v>-2.9275808936825885E-2</c:v>
                </c:pt>
                <c:pt idx="20">
                  <c:v>3.1746031746031744E-2</c:v>
                </c:pt>
                <c:pt idx="21">
                  <c:v>3.8461538461538464E-2</c:v>
                </c:pt>
                <c:pt idx="22">
                  <c:v>3.7037037037037035E-2</c:v>
                </c:pt>
                <c:pt idx="23">
                  <c:v>2.8571428571428571E-2</c:v>
                </c:pt>
                <c:pt idx="24">
                  <c:v>3.4722222222222224E-2</c:v>
                </c:pt>
              </c:numCache>
            </c:numRef>
          </c:val>
          <c:extLst xmlns:c16r2="http://schemas.microsoft.com/office/drawing/2015/06/chart">
            <c:ext xmlns:c16="http://schemas.microsoft.com/office/drawing/2014/chart" uri="{C3380CC4-5D6E-409C-BE32-E72D297353CC}">
              <c16:uniqueId val="{00000000-95AA-4130-83F5-27020587A542}"/>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Table'!$AL$6:$AL$30</c:f>
              <c:numCache>
                <c:formatCode>0.0%</c:formatCode>
                <c:ptCount val="25"/>
                <c:pt idx="0" formatCode="General">
                  <c:v>0</c:v>
                </c:pt>
                <c:pt idx="1">
                  <c:v>0.10089887640449444</c:v>
                </c:pt>
                <c:pt idx="2">
                  <c:v>3.8554559681320197E-2</c:v>
                </c:pt>
                <c:pt idx="3">
                  <c:v>1.5723645026801666E-2</c:v>
                </c:pt>
                <c:pt idx="4">
                  <c:v>3.1195027559517254E-3</c:v>
                </c:pt>
                <c:pt idx="5">
                  <c:v>-4.9990647212869478E-2</c:v>
                </c:pt>
                <c:pt idx="6">
                  <c:v>-0.16207236032488309</c:v>
                </c:pt>
                <c:pt idx="7">
                  <c:v>3.5115288588632478E-3</c:v>
                </c:pt>
                <c:pt idx="8">
                  <c:v>-1.567414176390445E-3</c:v>
                </c:pt>
                <c:pt idx="9">
                  <c:v>0</c:v>
                </c:pt>
                <c:pt idx="10">
                  <c:v>4.3974084606138782E-4</c:v>
                </c:pt>
                <c:pt idx="11">
                  <c:v>5.8606341206118504E-4</c:v>
                </c:pt>
                <c:pt idx="12">
                  <c:v>5.8572014291571493E-4</c:v>
                </c:pt>
                <c:pt idx="13">
                  <c:v>6.5854943511092898E-4</c:v>
                </c:pt>
                <c:pt idx="14">
                  <c:v>1.9816604998756891E-2</c:v>
                </c:pt>
                <c:pt idx="15">
                  <c:v>4.8471290082028598E-3</c:v>
                </c:pt>
                <c:pt idx="16">
                  <c:v>6.9216497787926356E-3</c:v>
                </c:pt>
                <c:pt idx="17">
                  <c:v>2.0976543122386792E-2</c:v>
                </c:pt>
                <c:pt idx="18">
                  <c:v>2.0609425973485116E-2</c:v>
                </c:pt>
                <c:pt idx="19">
                  <c:v>2.0307509834112288E-2</c:v>
                </c:pt>
                <c:pt idx="20">
                  <c:v>4.7032098607433855E-2</c:v>
                </c:pt>
                <c:pt idx="21">
                  <c:v>3.1759370312933757E-2</c:v>
                </c:pt>
                <c:pt idx="22">
                  <c:v>-4.3808231011291414E-3</c:v>
                </c:pt>
                <c:pt idx="23">
                  <c:v>1.9335647000495785E-2</c:v>
                </c:pt>
                <c:pt idx="24">
                  <c:v>3.4411478599221793E-2</c:v>
                </c:pt>
              </c:numCache>
            </c:numRef>
          </c:val>
          <c:extLst xmlns:c16r2="http://schemas.microsoft.com/office/drawing/2015/06/chart">
            <c:ext xmlns:c16="http://schemas.microsoft.com/office/drawing/2014/chart" uri="{C3380CC4-5D6E-409C-BE32-E72D297353CC}">
              <c16:uniqueId val="{00000001-95AA-4130-83F5-27020587A542}"/>
            </c:ext>
          </c:extLst>
        </c:ser>
        <c:dLbls>
          <c:showLegendKey val="0"/>
          <c:showVal val="0"/>
          <c:showCatName val="0"/>
          <c:showSerName val="0"/>
          <c:showPercent val="0"/>
          <c:showBubbleSize val="0"/>
        </c:dLbls>
        <c:gapWidth val="150"/>
        <c:axId val="336115144"/>
        <c:axId val="33610965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Affordability'!$EC$8:$EC$32</c:f>
              <c:numCache>
                <c:formatCode>#,##0.00</c:formatCode>
                <c:ptCount val="25"/>
                <c:pt idx="0">
                  <c:v>0.60469867211440242</c:v>
                </c:pt>
                <c:pt idx="1">
                  <c:v>0.59381320863255949</c:v>
                </c:pt>
                <c:pt idx="2">
                  <c:v>0.58606313281715305</c:v>
                </c:pt>
                <c:pt idx="3">
                  <c:v>0.60935850826785509</c:v>
                </c:pt>
                <c:pt idx="4">
                  <c:v>0.62008978675645343</c:v>
                </c:pt>
                <c:pt idx="5">
                  <c:v>0.66453359586512428</c:v>
                </c:pt>
                <c:pt idx="6">
                  <c:v>0.79306799823762664</c:v>
                </c:pt>
                <c:pt idx="7">
                  <c:v>0.80785492564661321</c:v>
                </c:pt>
                <c:pt idx="8">
                  <c:v>0.87772272873853008</c:v>
                </c:pt>
                <c:pt idx="9">
                  <c:v>0.90938406965495</c:v>
                </c:pt>
                <c:pt idx="10">
                  <c:v>0.96700462990095526</c:v>
                </c:pt>
                <c:pt idx="11">
                  <c:v>0.9998242839571253</c:v>
                </c:pt>
                <c:pt idx="12">
                  <c:v>1.0536790961774865</c:v>
                </c:pt>
                <c:pt idx="13">
                  <c:v>1.0968600552817469</c:v>
                </c:pt>
                <c:pt idx="14">
                  <c:v>1.0755463775598004</c:v>
                </c:pt>
                <c:pt idx="15">
                  <c:v>1.0480947623804766</c:v>
                </c:pt>
                <c:pt idx="16">
                  <c:v>1.0630004960668982</c:v>
                </c:pt>
                <c:pt idx="17">
                  <c:v>1.0411605469563407</c:v>
                </c:pt>
                <c:pt idx="18">
                  <c:v>1.0593093542402299</c:v>
                </c:pt>
                <c:pt idx="19">
                  <c:v>1.0078306844450131</c:v>
                </c:pt>
                <c:pt idx="20">
                  <c:v>0.9931169356994981</c:v>
                </c:pt>
                <c:pt idx="21">
                  <c:v>0.99956808786326901</c:v>
                </c:pt>
                <c:pt idx="22">
                  <c:v>1.0411502231036192</c:v>
                </c:pt>
                <c:pt idx="23">
                  <c:v>1.0505836575875487</c:v>
                </c:pt>
                <c:pt idx="24">
                  <c:v>1.0508992594334077</c:v>
                </c:pt>
              </c:numCache>
            </c:numRef>
          </c:val>
          <c:smooth val="0"/>
          <c:extLst xmlns:c16r2="http://schemas.microsoft.com/office/drawing/2015/06/chart">
            <c:ext xmlns:c16="http://schemas.microsoft.com/office/drawing/2014/chart" uri="{C3380CC4-5D6E-409C-BE32-E72D297353CC}">
              <c16:uniqueId val="{00000002-95AA-4130-83F5-27020587A542}"/>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95AA-4130-83F5-27020587A542}"/>
            </c:ext>
          </c:extLst>
        </c:ser>
        <c:dLbls>
          <c:showLegendKey val="0"/>
          <c:showVal val="0"/>
          <c:showCatName val="0"/>
          <c:showSerName val="0"/>
          <c:showPercent val="0"/>
          <c:showBubbleSize val="0"/>
        </c:dLbls>
        <c:marker val="1"/>
        <c:smooth val="0"/>
        <c:axId val="336117888"/>
        <c:axId val="336113184"/>
      </c:lineChart>
      <c:catAx>
        <c:axId val="33611788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3184"/>
        <c:crosses val="autoZero"/>
        <c:auto val="1"/>
        <c:lblAlgn val="ctr"/>
        <c:lblOffset val="100"/>
        <c:noMultiLvlLbl val="0"/>
      </c:catAx>
      <c:valAx>
        <c:axId val="336113184"/>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7888"/>
        <c:crosses val="autoZero"/>
        <c:crossBetween val="between"/>
      </c:valAx>
      <c:valAx>
        <c:axId val="336109656"/>
        <c:scaling>
          <c:orientation val="minMax"/>
          <c:max val="0.4"/>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15144"/>
        <c:crosses val="max"/>
        <c:crossBetween val="between"/>
      </c:valAx>
      <c:catAx>
        <c:axId val="336115144"/>
        <c:scaling>
          <c:orientation val="minMax"/>
        </c:scaling>
        <c:delete val="1"/>
        <c:axPos val="b"/>
        <c:numFmt formatCode="General" sourceLinked="1"/>
        <c:majorTickMark val="out"/>
        <c:minorTickMark val="none"/>
        <c:tickLblPos val="none"/>
        <c:crossAx val="33610965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Calgary</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E79F-4E2B-9A6C-9F1919E03A5B}"/>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Affordability'!$AO$8:$AO$32</c:f>
              <c:numCache>
                <c:formatCode>#,##0.00</c:formatCode>
                <c:ptCount val="25"/>
                <c:pt idx="0">
                  <c:v>0.45537718768859387</c:v>
                </c:pt>
                <c:pt idx="1">
                  <c:v>0.42305185480722762</c:v>
                </c:pt>
                <c:pt idx="2">
                  <c:v>0.42575019235701461</c:v>
                </c:pt>
                <c:pt idx="3">
                  <c:v>0.41760991405935977</c:v>
                </c:pt>
                <c:pt idx="4">
                  <c:v>0.44399264082197837</c:v>
                </c:pt>
                <c:pt idx="5">
                  <c:v>0.43888888888888888</c:v>
                </c:pt>
                <c:pt idx="6">
                  <c:v>0.44473269711850272</c:v>
                </c:pt>
                <c:pt idx="7">
                  <c:v>0.46923648782929361</c:v>
                </c:pt>
                <c:pt idx="8">
                  <c:v>0.51406926406926412</c:v>
                </c:pt>
                <c:pt idx="9">
                  <c:v>0.52745583436480259</c:v>
                </c:pt>
                <c:pt idx="10">
                  <c:v>0.54655143396010342</c:v>
                </c:pt>
                <c:pt idx="11">
                  <c:v>0.56803511489801184</c:v>
                </c:pt>
                <c:pt idx="12">
                  <c:v>0.59308922124806607</c:v>
                </c:pt>
                <c:pt idx="13">
                  <c:v>0.57997814575102968</c:v>
                </c:pt>
                <c:pt idx="14">
                  <c:v>0.56785636690434338</c:v>
                </c:pt>
                <c:pt idx="15">
                  <c:v>0.5646600681486289</c:v>
                </c:pt>
                <c:pt idx="16">
                  <c:v>0.53163211057947901</c:v>
                </c:pt>
                <c:pt idx="17">
                  <c:v>0.63487615536514141</c:v>
                </c:pt>
                <c:pt idx="18">
                  <c:v>0.68111868067311554</c:v>
                </c:pt>
                <c:pt idx="19">
                  <c:v>0.6088013318957799</c:v>
                </c:pt>
                <c:pt idx="20">
                  <c:v>0.59584502463079114</c:v>
                </c:pt>
                <c:pt idx="21">
                  <c:v>0.58667676003028013</c:v>
                </c:pt>
                <c:pt idx="22">
                  <c:v>0.58776709728769971</c:v>
                </c:pt>
                <c:pt idx="23">
                  <c:v>0.63390485390002416</c:v>
                </c:pt>
                <c:pt idx="24">
                  <c:v>0.70371706964994585</c:v>
                </c:pt>
              </c:numCache>
            </c:numRef>
          </c:val>
          <c:smooth val="0"/>
          <c:extLst xmlns:c16r2="http://schemas.microsoft.com/office/drawing/2015/06/chart">
            <c:ext xmlns:c16="http://schemas.microsoft.com/office/drawing/2014/chart" uri="{C3380CC4-5D6E-409C-BE32-E72D297353CC}">
              <c16:uniqueId val="{00000001-E79F-4E2B-9A6C-9F1919E03A5B}"/>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Affordability'!$AP$8:$AP$32</c:f>
              <c:numCache>
                <c:formatCode>#,##0.00</c:formatCode>
                <c:ptCount val="25"/>
                <c:pt idx="0">
                  <c:v>0.49824984912492454</c:v>
                </c:pt>
                <c:pt idx="1">
                  <c:v>0.46432520649573766</c:v>
                </c:pt>
                <c:pt idx="2">
                  <c:v>0.46165683508591948</c:v>
                </c:pt>
                <c:pt idx="3">
                  <c:v>0.46876712853163138</c:v>
                </c:pt>
                <c:pt idx="4">
                  <c:v>0.48839190490417622</c:v>
                </c:pt>
                <c:pt idx="5">
                  <c:v>0.48333333333333334</c:v>
                </c:pt>
                <c:pt idx="6">
                  <c:v>0.489205966830353</c:v>
                </c:pt>
                <c:pt idx="7">
                  <c:v>0.52444078051509291</c:v>
                </c:pt>
                <c:pt idx="8">
                  <c:v>0.58982683982683981</c:v>
                </c:pt>
                <c:pt idx="9">
                  <c:v>0.59602509283222693</c:v>
                </c:pt>
                <c:pt idx="10">
                  <c:v>0.59860395148011325</c:v>
                </c:pt>
                <c:pt idx="11">
                  <c:v>0.63826491092176607</c:v>
                </c:pt>
                <c:pt idx="12">
                  <c:v>0.64466219700876737</c:v>
                </c:pt>
                <c:pt idx="13">
                  <c:v>0.63041102799024962</c:v>
                </c:pt>
                <c:pt idx="14">
                  <c:v>0.61723518141776457</c:v>
                </c:pt>
                <c:pt idx="15">
                  <c:v>0.62794093785494076</c:v>
                </c:pt>
                <c:pt idx="16">
                  <c:v>0.59542796384901653</c:v>
                </c:pt>
                <c:pt idx="17">
                  <c:v>0.74433756146257957</c:v>
                </c:pt>
                <c:pt idx="18">
                  <c:v>0.76625851575725501</c:v>
                </c:pt>
                <c:pt idx="19">
                  <c:v>0.66670984406609191</c:v>
                </c:pt>
                <c:pt idx="20">
                  <c:v>0.64518251074671651</c:v>
                </c:pt>
                <c:pt idx="21">
                  <c:v>0.64496593489780474</c:v>
                </c:pt>
                <c:pt idx="22">
                  <c:v>0.66123798444866222</c:v>
                </c:pt>
                <c:pt idx="23">
                  <c:v>0.71721806326974158</c:v>
                </c:pt>
                <c:pt idx="24">
                  <c:v>0.7802237459400938</c:v>
                </c:pt>
              </c:numCache>
            </c:numRef>
          </c:val>
          <c:smooth val="0"/>
          <c:extLst xmlns:c16r2="http://schemas.microsoft.com/office/drawing/2015/06/chart">
            <c:ext xmlns:c16="http://schemas.microsoft.com/office/drawing/2014/chart" uri="{C3380CC4-5D6E-409C-BE32-E72D297353CC}">
              <c16:uniqueId val="{00000002-E79F-4E2B-9A6C-9F1919E03A5B}"/>
            </c:ext>
          </c:extLst>
        </c:ser>
        <c:ser>
          <c:idx val="1"/>
          <c:order val="3"/>
          <c:tx>
            <c:v>Median</c:v>
          </c:tx>
          <c:spPr>
            <a:ln w="28575">
              <a:solidFill>
                <a:srgbClr val="FF6600"/>
              </a:solidFill>
            </a:ln>
          </c:spPr>
          <c:marker>
            <c:symbol val="circle"/>
            <c:size val="7"/>
            <c:spPr>
              <a:solidFill>
                <a:srgbClr val="FF6600"/>
              </a:solidFill>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Affordability'!$AM$8:$AM$32</c:f>
              <c:numCache>
                <c:formatCode>#,##0.00</c:formatCode>
                <c:ptCount val="25"/>
                <c:pt idx="0">
                  <c:v>0.52142426071213033</c:v>
                </c:pt>
                <c:pt idx="1">
                  <c:v>0.47980271337892888</c:v>
                </c:pt>
                <c:pt idx="2">
                  <c:v>0.4749935880995127</c:v>
                </c:pt>
                <c:pt idx="3">
                  <c:v>0.46981115331677975</c:v>
                </c:pt>
                <c:pt idx="4">
                  <c:v>0.49949172092472566</c:v>
                </c:pt>
                <c:pt idx="5">
                  <c:v>0.5</c:v>
                </c:pt>
                <c:pt idx="6">
                  <c:v>0.5114426016862782</c:v>
                </c:pt>
                <c:pt idx="7">
                  <c:v>0.5520429268579925</c:v>
                </c:pt>
                <c:pt idx="8">
                  <c:v>0.62229437229437234</c:v>
                </c:pt>
                <c:pt idx="9">
                  <c:v>0.62767244289411506</c:v>
                </c:pt>
                <c:pt idx="10">
                  <c:v>0.62463021024011822</c:v>
                </c:pt>
                <c:pt idx="11">
                  <c:v>0.6713142266976504</c:v>
                </c:pt>
                <c:pt idx="12">
                  <c:v>0.67044868488911813</c:v>
                </c:pt>
                <c:pt idx="13">
                  <c:v>0.65562746910985958</c:v>
                </c:pt>
                <c:pt idx="14">
                  <c:v>0.64192458867447511</c:v>
                </c:pt>
                <c:pt idx="15">
                  <c:v>0.6328086970631186</c:v>
                </c:pt>
                <c:pt idx="16">
                  <c:v>0.63795853269537484</c:v>
                </c:pt>
                <c:pt idx="17">
                  <c:v>0.76622984268206717</c:v>
                </c:pt>
                <c:pt idx="18">
                  <c:v>0.80882843329932474</c:v>
                </c:pt>
                <c:pt idx="19">
                  <c:v>0.6857586967536945</c:v>
                </c:pt>
                <c:pt idx="20">
                  <c:v>0.67174884942452251</c:v>
                </c:pt>
                <c:pt idx="21">
                  <c:v>0.68130204390613169</c:v>
                </c:pt>
                <c:pt idx="22">
                  <c:v>0.69797342802914342</c:v>
                </c:pt>
                <c:pt idx="23">
                  <c:v>0.74547210818642839</c:v>
                </c:pt>
                <c:pt idx="24">
                  <c:v>0.81198123421147606</c:v>
                </c:pt>
              </c:numCache>
            </c:numRef>
          </c:val>
          <c:smooth val="0"/>
          <c:extLst xmlns:c16r2="http://schemas.microsoft.com/office/drawing/2015/06/chart">
            <c:ext xmlns:c16="http://schemas.microsoft.com/office/drawing/2014/chart" uri="{C3380CC4-5D6E-409C-BE32-E72D297353CC}">
              <c16:uniqueId val="{00000003-E79F-4E2B-9A6C-9F1919E03A5B}"/>
            </c:ext>
          </c:extLst>
        </c:ser>
        <c:dLbls>
          <c:showLegendKey val="0"/>
          <c:showVal val="0"/>
          <c:showCatName val="0"/>
          <c:showSerName val="0"/>
          <c:showPercent val="0"/>
          <c:showBubbleSize val="0"/>
        </c:dLbls>
        <c:smooth val="0"/>
        <c:axId val="330858136"/>
        <c:axId val="330855000"/>
      </c:lineChart>
      <c:catAx>
        <c:axId val="3308581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5000"/>
        <c:crosses val="autoZero"/>
        <c:auto val="1"/>
        <c:lblAlgn val="ctr"/>
        <c:lblOffset val="100"/>
        <c:noMultiLvlLbl val="0"/>
      </c:catAx>
      <c:valAx>
        <c:axId val="33085500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8136"/>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400" b="1"/>
              <a:t>Figure 8: Toronto</a:t>
            </a:r>
            <a:r>
              <a:rPr lang="en-US" sz="1400" b="1" baseline="0"/>
              <a:t> </a:t>
            </a:r>
            <a:r>
              <a:rPr lang="en-US" sz="14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 in the 1st Quintile</a:t>
            </a:r>
            <a:endParaRPr lang="en-US" sz="1400" b="1"/>
          </a:p>
        </c:rich>
      </c:tx>
      <c:layout/>
      <c:overlay val="0"/>
      <c:spPr>
        <a:solidFill>
          <a:schemeClr val="bg1"/>
        </a:solidFill>
        <a:ln>
          <a:solidFill>
            <a:schemeClr val="accent3"/>
          </a:solid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Table'!$AP$6:$AP$30</c:f>
              <c:numCache>
                <c:formatCode>0.0%</c:formatCode>
                <c:ptCount val="25"/>
                <c:pt idx="0" formatCode="General">
                  <c:v>0</c:v>
                </c:pt>
                <c:pt idx="1">
                  <c:v>0.06</c:v>
                </c:pt>
                <c:pt idx="2">
                  <c:v>4.8218029350104823E-2</c:v>
                </c:pt>
                <c:pt idx="3">
                  <c:v>5.6000000000000001E-2</c:v>
                </c:pt>
                <c:pt idx="4">
                  <c:v>4.1666666666666664E-2</c:v>
                </c:pt>
                <c:pt idx="5">
                  <c:v>0.02</c:v>
                </c:pt>
                <c:pt idx="6">
                  <c:v>3.3868092691622102E-2</c:v>
                </c:pt>
                <c:pt idx="7">
                  <c:v>1.7241379310344827E-2</c:v>
                </c:pt>
                <c:pt idx="8">
                  <c:v>6.4406779661016947E-2</c:v>
                </c:pt>
                <c:pt idx="9">
                  <c:v>4.4585987261146494E-2</c:v>
                </c:pt>
                <c:pt idx="10">
                  <c:v>6.7073170731707321E-2</c:v>
                </c:pt>
                <c:pt idx="11">
                  <c:v>5.2857142857142859E-2</c:v>
                </c:pt>
                <c:pt idx="12">
                  <c:v>5.0203527815468114E-2</c:v>
                </c:pt>
                <c:pt idx="13">
                  <c:v>6.4599483204134363E-3</c:v>
                </c:pt>
                <c:pt idx="14">
                  <c:v>-5.1347881899871627E-3</c:v>
                </c:pt>
                <c:pt idx="15">
                  <c:v>0</c:v>
                </c:pt>
                <c:pt idx="16">
                  <c:v>6.4516129032258064E-3</c:v>
                </c:pt>
                <c:pt idx="17">
                  <c:v>-6.41025641025641E-3</c:v>
                </c:pt>
                <c:pt idx="18">
                  <c:v>2.5806451612903226E-2</c:v>
                </c:pt>
                <c:pt idx="19">
                  <c:v>5.0314465408805029E-3</c:v>
                </c:pt>
                <c:pt idx="20">
                  <c:v>1.2515644555694618E-2</c:v>
                </c:pt>
                <c:pt idx="21">
                  <c:v>2.595797280593325E-2</c:v>
                </c:pt>
                <c:pt idx="22">
                  <c:v>2.4096385542168676E-2</c:v>
                </c:pt>
                <c:pt idx="23">
                  <c:v>1.2941176470588235E-2</c:v>
                </c:pt>
                <c:pt idx="24">
                  <c:v>2.9036004645760744E-2</c:v>
                </c:pt>
              </c:numCache>
            </c:numRef>
          </c:val>
          <c:extLst xmlns:c16r2="http://schemas.microsoft.com/office/drawing/2015/06/chart">
            <c:ext xmlns:c16="http://schemas.microsoft.com/office/drawing/2014/chart" uri="{C3380CC4-5D6E-409C-BE32-E72D297353CC}">
              <c16:uniqueId val="{00000000-4B68-4DB1-8554-BFF51B6564A6}"/>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Table'!$AM$6:$AM$30</c:f>
              <c:numCache>
                <c:formatCode>0.0%</c:formatCode>
                <c:ptCount val="25"/>
                <c:pt idx="0" formatCode="General">
                  <c:v>0</c:v>
                </c:pt>
                <c:pt idx="1">
                  <c:v>9.5400108873162762E-2</c:v>
                </c:pt>
                <c:pt idx="2">
                  <c:v>2.6649273201639956E-2</c:v>
                </c:pt>
                <c:pt idx="3">
                  <c:v>1.588310038119441E-2</c:v>
                </c:pt>
                <c:pt idx="4">
                  <c:v>2.6707168170582891E-3</c:v>
                </c:pt>
                <c:pt idx="5">
                  <c:v>-4.7066888277176304E-2</c:v>
                </c:pt>
                <c:pt idx="6">
                  <c:v>-0.14748784440842788</c:v>
                </c:pt>
                <c:pt idx="7">
                  <c:v>1.5231061713951394E-3</c:v>
                </c:pt>
                <c:pt idx="8">
                  <c:v>-2.5626367560962782E-4</c:v>
                </c:pt>
                <c:pt idx="9">
                  <c:v>2.3515115399328615E-4</c:v>
                </c:pt>
                <c:pt idx="10">
                  <c:v>4.4551397652254103E-3</c:v>
                </c:pt>
                <c:pt idx="11">
                  <c:v>5.1186402239932136E-3</c:v>
                </c:pt>
                <c:pt idx="12">
                  <c:v>3.1241005555403415E-3</c:v>
                </c:pt>
                <c:pt idx="13">
                  <c:v>3.3277630309750039E-3</c:v>
                </c:pt>
                <c:pt idx="14">
                  <c:v>2.4004587083451285E-2</c:v>
                </c:pt>
                <c:pt idx="15">
                  <c:v>1.4004218526995901E-2</c:v>
                </c:pt>
                <c:pt idx="16">
                  <c:v>7.49276866652826E-2</c:v>
                </c:pt>
                <c:pt idx="17">
                  <c:v>5.8303902849145564E-2</c:v>
                </c:pt>
                <c:pt idx="18">
                  <c:v>1.4819221555939345E-2</c:v>
                </c:pt>
                <c:pt idx="19">
                  <c:v>4.1274153213914817E-2</c:v>
                </c:pt>
                <c:pt idx="20">
                  <c:v>5.7947254321118385E-2</c:v>
                </c:pt>
                <c:pt idx="21">
                  <c:v>1.4865357514024732E-2</c:v>
                </c:pt>
                <c:pt idx="22">
                  <c:v>-2.8684020052006541E-3</c:v>
                </c:pt>
                <c:pt idx="23">
                  <c:v>1.376492095924293E-2</c:v>
                </c:pt>
                <c:pt idx="24">
                  <c:v>9.8652805770658748E-3</c:v>
                </c:pt>
              </c:numCache>
            </c:numRef>
          </c:val>
          <c:extLst xmlns:c16r2="http://schemas.microsoft.com/office/drawing/2015/06/chart">
            <c:ext xmlns:c16="http://schemas.microsoft.com/office/drawing/2014/chart" uri="{C3380CC4-5D6E-409C-BE32-E72D297353CC}">
              <c16:uniqueId val="{00000001-4B68-4DB1-8554-BFF51B6564A6}"/>
            </c:ext>
          </c:extLst>
        </c:ser>
        <c:dLbls>
          <c:showLegendKey val="0"/>
          <c:showVal val="0"/>
          <c:showCatName val="0"/>
          <c:showSerName val="0"/>
          <c:showPercent val="0"/>
          <c:showBubbleSize val="0"/>
        </c:dLbls>
        <c:gapWidth val="150"/>
        <c:axId val="336120240"/>
        <c:axId val="336119456"/>
      </c:barChart>
      <c:lineChart>
        <c:grouping val="standard"/>
        <c:varyColors val="0"/>
        <c:ser>
          <c:idx val="1"/>
          <c:order val="0"/>
          <c:tx>
            <c:v>Rent as a Fraction of Social-Assistance Income (Left Scale)</c:v>
          </c:tx>
          <c:spPr>
            <a:ln w="28575"/>
          </c:spPr>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Affordability'!$EG$8:$EG$32</c:f>
              <c:numCache>
                <c:formatCode>#,##0.00</c:formatCode>
                <c:ptCount val="25"/>
                <c:pt idx="0">
                  <c:v>0.3674469243331519</c:v>
                </c:pt>
                <c:pt idx="1">
                  <c:v>0.35557212076034289</c:v>
                </c:pt>
                <c:pt idx="2">
                  <c:v>0.36304229442730079</c:v>
                </c:pt>
                <c:pt idx="3">
                  <c:v>0.37737871884213348</c:v>
                </c:pt>
                <c:pt idx="4">
                  <c:v>0.39205576220986388</c:v>
                </c:pt>
                <c:pt idx="5">
                  <c:v>0.419648422889914</c:v>
                </c:pt>
                <c:pt idx="6">
                  <c:v>0.5089207370576192</c:v>
                </c:pt>
                <c:pt idx="7">
                  <c:v>0.51690792687067011</c:v>
                </c:pt>
                <c:pt idx="8">
                  <c:v>0.55034133431483379</c:v>
                </c:pt>
                <c:pt idx="9">
                  <c:v>0.57474369439289053</c:v>
                </c:pt>
                <c:pt idx="10">
                  <c:v>0.61057338655982607</c:v>
                </c:pt>
                <c:pt idx="11">
                  <c:v>0.63957280817588691</c:v>
                </c:pt>
                <c:pt idx="12">
                  <c:v>0.66958975371958263</c:v>
                </c:pt>
                <c:pt idx="13">
                  <c:v>0.67168007679628439</c:v>
                </c:pt>
                <c:pt idx="14">
                  <c:v>0.65256655126296181</c:v>
                </c:pt>
                <c:pt idx="15">
                  <c:v>0.64355407930247044</c:v>
                </c:pt>
                <c:pt idx="16">
                  <c:v>0.6025577805273411</c:v>
                </c:pt>
                <c:pt idx="17">
                  <c:v>0.56571201243836478</c:v>
                </c:pt>
                <c:pt idx="18">
                  <c:v>0.57183685506513182</c:v>
                </c:pt>
                <c:pt idx="19">
                  <c:v>0.55193343641310044</c:v>
                </c:pt>
                <c:pt idx="20">
                  <c:v>0.52823166451739278</c:v>
                </c:pt>
                <c:pt idx="21">
                  <c:v>0.5340053078840844</c:v>
                </c:pt>
                <c:pt idx="22">
                  <c:v>0.54844606946983543</c:v>
                </c:pt>
                <c:pt idx="23">
                  <c:v>0.54800042431314311</c:v>
                </c:pt>
                <c:pt idx="24">
                  <c:v>0.55840336134453783</c:v>
                </c:pt>
              </c:numCache>
            </c:numRef>
          </c:val>
          <c:smooth val="0"/>
          <c:extLst xmlns:c16r2="http://schemas.microsoft.com/office/drawing/2015/06/chart">
            <c:ext xmlns:c16="http://schemas.microsoft.com/office/drawing/2014/chart" uri="{C3380CC4-5D6E-409C-BE32-E72D297353CC}">
              <c16:uniqueId val="{00000002-4B68-4DB1-8554-BFF51B6564A6}"/>
            </c:ext>
          </c:extLst>
        </c:ser>
        <c:ser>
          <c:idx val="0"/>
          <c:order val="1"/>
          <c:tx>
            <c:v>Rent-Affordability Factor (Left Scale)</c:v>
          </c:tx>
          <c:spPr>
            <a:ln w="28575"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4B68-4DB1-8554-BFF51B6564A6}"/>
            </c:ext>
          </c:extLst>
        </c:ser>
        <c:dLbls>
          <c:showLegendKey val="0"/>
          <c:showVal val="0"/>
          <c:showCatName val="0"/>
          <c:showSerName val="0"/>
          <c:showPercent val="0"/>
          <c:showBubbleSize val="0"/>
        </c:dLbls>
        <c:marker val="1"/>
        <c:smooth val="0"/>
        <c:axId val="336115536"/>
        <c:axId val="336114360"/>
      </c:lineChart>
      <c:catAx>
        <c:axId val="33611553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6114360"/>
        <c:crosses val="autoZero"/>
        <c:auto val="1"/>
        <c:lblAlgn val="ctr"/>
        <c:lblOffset val="100"/>
        <c:noMultiLvlLbl val="0"/>
      </c:catAx>
      <c:valAx>
        <c:axId val="33611436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336115536"/>
        <c:crosses val="autoZero"/>
        <c:crossBetween val="between"/>
      </c:valAx>
      <c:valAx>
        <c:axId val="33611945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1000" b="1">
                <a:solidFill>
                  <a:schemeClr val="tx1">
                    <a:lumMod val="65000"/>
                    <a:lumOff val="35000"/>
                  </a:schemeClr>
                </a:solidFill>
              </a:defRPr>
            </a:pPr>
            <a:endParaRPr lang="en-US"/>
          </a:p>
        </c:txPr>
        <c:crossAx val="336120240"/>
        <c:crosses val="max"/>
        <c:crossBetween val="between"/>
      </c:valAx>
      <c:catAx>
        <c:axId val="336120240"/>
        <c:scaling>
          <c:orientation val="minMax"/>
        </c:scaling>
        <c:delete val="1"/>
        <c:axPos val="b"/>
        <c:numFmt formatCode="General" sourceLinked="1"/>
        <c:majorTickMark val="out"/>
        <c:minorTickMark val="none"/>
        <c:tickLblPos val="none"/>
        <c:crossAx val="336119456"/>
        <c:crosses val="autoZero"/>
        <c:auto val="1"/>
        <c:lblAlgn val="ctr"/>
        <c:lblOffset val="100"/>
        <c:noMultiLvlLbl val="0"/>
      </c:catAx>
      <c:spPr>
        <a:noFill/>
        <a:ln>
          <a:noFill/>
        </a:ln>
        <a:effectLst/>
      </c:spPr>
    </c:plotArea>
    <c:legend>
      <c:legendPos val="b"/>
      <c:layout>
        <c:manualLayout>
          <c:xMode val="edge"/>
          <c:yMode val="edge"/>
          <c:x val="0.24852402639339174"/>
          <c:y val="0.15219024894615446"/>
          <c:w val="0.50608368765440237"/>
          <c:h val="0.13265823590233039"/>
        </c:manualLayout>
      </c:layout>
      <c:overlay val="0"/>
      <c:spPr>
        <a:solidFill>
          <a:schemeClr val="bg1"/>
        </a:solidFill>
        <a:ln>
          <a:solidFill>
            <a:schemeClr val="accent3"/>
          </a:solid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Toronto</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Table'!$AQ$6:$AQ$30</c:f>
              <c:numCache>
                <c:formatCode>0.0%</c:formatCode>
                <c:ptCount val="25"/>
                <c:pt idx="0" formatCode="General">
                  <c:v>0</c:v>
                </c:pt>
                <c:pt idx="1">
                  <c:v>5.0185873605947957E-2</c:v>
                </c:pt>
                <c:pt idx="2">
                  <c:v>6.1946902654867256E-2</c:v>
                </c:pt>
                <c:pt idx="3">
                  <c:v>4.1666666666666664E-2</c:v>
                </c:pt>
                <c:pt idx="4">
                  <c:v>0.04</c:v>
                </c:pt>
                <c:pt idx="5">
                  <c:v>3.2307692307692308E-2</c:v>
                </c:pt>
                <c:pt idx="6">
                  <c:v>4.3219076005961254E-2</c:v>
                </c:pt>
                <c:pt idx="7">
                  <c:v>0</c:v>
                </c:pt>
                <c:pt idx="8">
                  <c:v>7.1428571428571425E-2</c:v>
                </c:pt>
                <c:pt idx="9">
                  <c:v>3.7333333333333336E-2</c:v>
                </c:pt>
                <c:pt idx="10">
                  <c:v>6.0411311053984576E-2</c:v>
                </c:pt>
                <c:pt idx="11">
                  <c:v>3.0303030303030304E-2</c:v>
                </c:pt>
                <c:pt idx="12">
                  <c:v>5.2941176470588235E-2</c:v>
                </c:pt>
                <c:pt idx="13">
                  <c:v>5.5865921787709499E-3</c:v>
                </c:pt>
                <c:pt idx="14">
                  <c:v>0</c:v>
                </c:pt>
                <c:pt idx="15">
                  <c:v>0</c:v>
                </c:pt>
                <c:pt idx="16">
                  <c:v>0</c:v>
                </c:pt>
                <c:pt idx="17">
                  <c:v>0</c:v>
                </c:pt>
                <c:pt idx="18">
                  <c:v>0</c:v>
                </c:pt>
                <c:pt idx="19">
                  <c:v>2.7777777777777776E-2</c:v>
                </c:pt>
                <c:pt idx="20">
                  <c:v>1.6216216216216217E-2</c:v>
                </c:pt>
                <c:pt idx="21">
                  <c:v>2.021276595744681E-2</c:v>
                </c:pt>
                <c:pt idx="22">
                  <c:v>2.6068821689259645E-2</c:v>
                </c:pt>
                <c:pt idx="23">
                  <c:v>1.6260162601626018E-2</c:v>
                </c:pt>
                <c:pt idx="24">
                  <c:v>2.5000000000000001E-2</c:v>
                </c:pt>
              </c:numCache>
            </c:numRef>
          </c:val>
          <c:extLst xmlns:c16r2="http://schemas.microsoft.com/office/drawing/2015/06/chart">
            <c:ext xmlns:c16="http://schemas.microsoft.com/office/drawing/2014/chart" uri="{C3380CC4-5D6E-409C-BE32-E72D297353CC}">
              <c16:uniqueId val="{00000000-4448-469F-A3FA-5E54E1CA66E7}"/>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Table'!$AN$6:$AN$30</c:f>
              <c:numCache>
                <c:formatCode>0.0%</c:formatCode>
                <c:ptCount val="25"/>
                <c:pt idx="0" formatCode="General">
                  <c:v>0</c:v>
                </c:pt>
                <c:pt idx="1">
                  <c:v>9.0502793296089387E-2</c:v>
                </c:pt>
                <c:pt idx="2">
                  <c:v>2.5055886736214606E-2</c:v>
                </c:pt>
                <c:pt idx="3">
                  <c:v>1.4720581553839164E-2</c:v>
                </c:pt>
                <c:pt idx="4">
                  <c:v>-5.5655055072982573E-3</c:v>
                </c:pt>
                <c:pt idx="5">
                  <c:v>-5.1315416237049612E-2</c:v>
                </c:pt>
                <c:pt idx="6">
                  <c:v>-0.14209776934029425</c:v>
                </c:pt>
                <c:pt idx="7">
                  <c:v>1.6662978535073568E-3</c:v>
                </c:pt>
                <c:pt idx="8">
                  <c:v>-4.4957174701147558E-4</c:v>
                </c:pt>
                <c:pt idx="9">
                  <c:v>5.5807333194103333E-4</c:v>
                </c:pt>
                <c:pt idx="10">
                  <c:v>5.8371732397911359E-3</c:v>
                </c:pt>
                <c:pt idx="11">
                  <c:v>6.3907656730234725E-3</c:v>
                </c:pt>
                <c:pt idx="12">
                  <c:v>3.7861057556445956E-3</c:v>
                </c:pt>
                <c:pt idx="13">
                  <c:v>3.9022629864376942E-3</c:v>
                </c:pt>
                <c:pt idx="14">
                  <c:v>2.0738569614181489E-2</c:v>
                </c:pt>
                <c:pt idx="15">
                  <c:v>2.3737101851287058E-2</c:v>
                </c:pt>
                <c:pt idx="16">
                  <c:v>4.4193347839602139E-2</c:v>
                </c:pt>
                <c:pt idx="17">
                  <c:v>4.479082630530748E-2</c:v>
                </c:pt>
                <c:pt idx="18">
                  <c:v>7.4756218366799302E-3</c:v>
                </c:pt>
                <c:pt idx="19">
                  <c:v>6.9737263848561312E-2</c:v>
                </c:pt>
                <c:pt idx="20">
                  <c:v>6.2648575503785289E-2</c:v>
                </c:pt>
                <c:pt idx="21">
                  <c:v>2.1347642773738046E-2</c:v>
                </c:pt>
                <c:pt idx="22">
                  <c:v>1.2694818099402847E-2</c:v>
                </c:pt>
                <c:pt idx="23">
                  <c:v>1.9764271969211034E-2</c:v>
                </c:pt>
                <c:pt idx="24">
                  <c:v>2.1622046624995086E-2</c:v>
                </c:pt>
              </c:numCache>
            </c:numRef>
          </c:val>
          <c:extLst xmlns:c16r2="http://schemas.microsoft.com/office/drawing/2015/06/chart">
            <c:ext xmlns:c16="http://schemas.microsoft.com/office/drawing/2014/chart" uri="{C3380CC4-5D6E-409C-BE32-E72D297353CC}">
              <c16:uniqueId val="{00000001-4448-469F-A3FA-5E54E1CA66E7}"/>
            </c:ext>
          </c:extLst>
        </c:ser>
        <c:dLbls>
          <c:showLegendKey val="0"/>
          <c:showVal val="0"/>
          <c:showCatName val="0"/>
          <c:showSerName val="0"/>
          <c:showPercent val="0"/>
          <c:showBubbleSize val="0"/>
        </c:dLbls>
        <c:gapWidth val="150"/>
        <c:axId val="336113968"/>
        <c:axId val="336115928"/>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Affordability'!$EK$8:$EK$32</c:f>
              <c:numCache>
                <c:formatCode>#,##0.00</c:formatCode>
                <c:ptCount val="25"/>
                <c:pt idx="0">
                  <c:v>0.32788217369222955</c:v>
                </c:pt>
                <c:pt idx="1">
                  <c:v>0.31576005961251863</c:v>
                </c:pt>
                <c:pt idx="2">
                  <c:v>0.32712403452975919</c:v>
                </c:pt>
                <c:pt idx="3">
                  <c:v>0.33581087131727411</c:v>
                </c:pt>
                <c:pt idx="4">
                  <c:v>0.3511979000166594</c:v>
                </c:pt>
                <c:pt idx="5">
                  <c:v>0.3821547223540579</c:v>
                </c:pt>
                <c:pt idx="6">
                  <c:v>0.46470458065943793</c:v>
                </c:pt>
                <c:pt idx="7">
                  <c:v>0.46393153254258784</c:v>
                </c:pt>
                <c:pt idx="8">
                  <c:v>0.49729306806615986</c:v>
                </c:pt>
                <c:pt idx="9">
                  <c:v>0.51557094954296645</c:v>
                </c:pt>
                <c:pt idx="10">
                  <c:v>0.54354450311796898</c:v>
                </c:pt>
                <c:pt idx="11">
                  <c:v>0.55645934737138425</c:v>
                </c:pt>
                <c:pt idx="12">
                  <c:v>0.58370897596575566</c:v>
                </c:pt>
                <c:pt idx="13">
                  <c:v>0.58468831240546182</c:v>
                </c:pt>
                <c:pt idx="14">
                  <c:v>0.57280907159848204</c:v>
                </c:pt>
                <c:pt idx="15">
                  <c:v>0.55952751010258006</c:v>
                </c:pt>
                <c:pt idx="16">
                  <c:v>0.5358466525957305</c:v>
                </c:pt>
                <c:pt idx="17">
                  <c:v>0.5128745765223115</c:v>
                </c:pt>
                <c:pt idx="18">
                  <c:v>0.50906896941815305</c:v>
                </c:pt>
                <c:pt idx="19">
                  <c:v>0.48910119503725324</c:v>
                </c:pt>
                <c:pt idx="20">
                  <c:v>0.46772995063956269</c:v>
                </c:pt>
                <c:pt idx="21">
                  <c:v>0.46721022958178032</c:v>
                </c:pt>
                <c:pt idx="22">
                  <c:v>0.4733803720333547</c:v>
                </c:pt>
                <c:pt idx="23">
                  <c:v>0.47175374454534735</c:v>
                </c:pt>
                <c:pt idx="24">
                  <c:v>0.47331357986685652</c:v>
                </c:pt>
              </c:numCache>
            </c:numRef>
          </c:val>
          <c:smooth val="0"/>
          <c:extLst xmlns:c16r2="http://schemas.microsoft.com/office/drawing/2015/06/chart">
            <c:ext xmlns:c16="http://schemas.microsoft.com/office/drawing/2014/chart" uri="{C3380CC4-5D6E-409C-BE32-E72D297353CC}">
              <c16:uniqueId val="{00000002-4448-469F-A3FA-5E54E1CA66E7}"/>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4448-469F-A3FA-5E54E1CA66E7}"/>
            </c:ext>
          </c:extLst>
        </c:ser>
        <c:dLbls>
          <c:showLegendKey val="0"/>
          <c:showVal val="0"/>
          <c:showCatName val="0"/>
          <c:showSerName val="0"/>
          <c:showPercent val="0"/>
          <c:showBubbleSize val="0"/>
        </c:dLbls>
        <c:marker val="1"/>
        <c:smooth val="0"/>
        <c:axId val="336110832"/>
        <c:axId val="336117104"/>
      </c:lineChart>
      <c:catAx>
        <c:axId val="33611083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7104"/>
        <c:crosses val="autoZero"/>
        <c:auto val="1"/>
        <c:lblAlgn val="ctr"/>
        <c:lblOffset val="100"/>
        <c:noMultiLvlLbl val="0"/>
      </c:catAx>
      <c:valAx>
        <c:axId val="336117104"/>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0832"/>
        <c:crosses val="autoZero"/>
        <c:crossBetween val="between"/>
      </c:valAx>
      <c:valAx>
        <c:axId val="33611592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13968"/>
        <c:crosses val="max"/>
        <c:crossBetween val="between"/>
      </c:valAx>
      <c:catAx>
        <c:axId val="336113968"/>
        <c:scaling>
          <c:orientation val="minMax"/>
        </c:scaling>
        <c:delete val="1"/>
        <c:axPos val="b"/>
        <c:numFmt formatCode="General" sourceLinked="1"/>
        <c:majorTickMark val="out"/>
        <c:minorTickMark val="none"/>
        <c:tickLblPos val="none"/>
        <c:crossAx val="33611592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Ottawa</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Table'!$AX$6:$AX$30</c:f>
              <c:numCache>
                <c:formatCode>0.0%</c:formatCode>
                <c:ptCount val="25"/>
                <c:pt idx="0" formatCode="General">
                  <c:v>0</c:v>
                </c:pt>
                <c:pt idx="1">
                  <c:v>7.1428571428571425E-2</c:v>
                </c:pt>
                <c:pt idx="2">
                  <c:v>6.6666666666666666E-2</c:v>
                </c:pt>
                <c:pt idx="3">
                  <c:v>0</c:v>
                </c:pt>
                <c:pt idx="4">
                  <c:v>7.4999999999999997E-2</c:v>
                </c:pt>
                <c:pt idx="5">
                  <c:v>2.3255813953488372E-2</c:v>
                </c:pt>
                <c:pt idx="6">
                  <c:v>-1.1363636363636364E-2</c:v>
                </c:pt>
                <c:pt idx="7">
                  <c:v>1.1494252873563218E-2</c:v>
                </c:pt>
                <c:pt idx="8">
                  <c:v>0</c:v>
                </c:pt>
                <c:pt idx="9">
                  <c:v>4.5454545454545456E-2</c:v>
                </c:pt>
                <c:pt idx="10">
                  <c:v>5.2173913043478258E-2</c:v>
                </c:pt>
                <c:pt idx="11">
                  <c:v>8.4710743801652888E-2</c:v>
                </c:pt>
                <c:pt idx="12">
                  <c:v>3.8095238095238099E-2</c:v>
                </c:pt>
                <c:pt idx="13">
                  <c:v>9.1743119266055051E-3</c:v>
                </c:pt>
                <c:pt idx="14">
                  <c:v>1.8181818181818181E-2</c:v>
                </c:pt>
                <c:pt idx="15">
                  <c:v>0</c:v>
                </c:pt>
                <c:pt idx="16">
                  <c:v>8.9285714285714281E-3</c:v>
                </c:pt>
                <c:pt idx="17">
                  <c:v>1.7699115044247787E-2</c:v>
                </c:pt>
                <c:pt idx="18">
                  <c:v>4.3478260869565216E-2</c:v>
                </c:pt>
                <c:pt idx="19">
                  <c:v>0</c:v>
                </c:pt>
                <c:pt idx="20">
                  <c:v>6.5000000000000002E-2</c:v>
                </c:pt>
                <c:pt idx="21">
                  <c:v>1.5649452269170579E-3</c:v>
                </c:pt>
                <c:pt idx="22">
                  <c:v>5.46875E-2</c:v>
                </c:pt>
                <c:pt idx="23">
                  <c:v>1.4814814814814814E-3</c:v>
                </c:pt>
                <c:pt idx="24">
                  <c:v>3.5502958579881658E-2</c:v>
                </c:pt>
              </c:numCache>
            </c:numRef>
          </c:val>
          <c:extLst xmlns:c16r2="http://schemas.microsoft.com/office/drawing/2015/06/chart">
            <c:ext xmlns:c16="http://schemas.microsoft.com/office/drawing/2014/chart" uri="{C3380CC4-5D6E-409C-BE32-E72D297353CC}">
              <c16:uniqueId val="{00000000-60D2-431C-8EA4-9F4A32389CDE}"/>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Table'!$AU$6:$AU$30</c:f>
              <c:numCache>
                <c:formatCode>0.0%</c:formatCode>
                <c:ptCount val="25"/>
                <c:pt idx="0" formatCode="General">
                  <c:v>0</c:v>
                </c:pt>
                <c:pt idx="1">
                  <c:v>0.10089887640449444</c:v>
                </c:pt>
                <c:pt idx="2">
                  <c:v>3.8554559681320197E-2</c:v>
                </c:pt>
                <c:pt idx="3">
                  <c:v>1.5723645026801666E-2</c:v>
                </c:pt>
                <c:pt idx="4">
                  <c:v>3.1195027559517254E-3</c:v>
                </c:pt>
                <c:pt idx="5">
                  <c:v>-4.9990647212869478E-2</c:v>
                </c:pt>
                <c:pt idx="6">
                  <c:v>-0.16207236032488309</c:v>
                </c:pt>
                <c:pt idx="7">
                  <c:v>3.5115288588632478E-3</c:v>
                </c:pt>
                <c:pt idx="8">
                  <c:v>-1.567414176390445E-3</c:v>
                </c:pt>
                <c:pt idx="9">
                  <c:v>0</c:v>
                </c:pt>
                <c:pt idx="10">
                  <c:v>4.3974084606138782E-4</c:v>
                </c:pt>
                <c:pt idx="11">
                  <c:v>5.8606341206118504E-4</c:v>
                </c:pt>
                <c:pt idx="12">
                  <c:v>5.8572014291571493E-4</c:v>
                </c:pt>
                <c:pt idx="13">
                  <c:v>6.5854943511092898E-4</c:v>
                </c:pt>
                <c:pt idx="14">
                  <c:v>1.9816604998756891E-2</c:v>
                </c:pt>
                <c:pt idx="15">
                  <c:v>4.8471290082028598E-3</c:v>
                </c:pt>
                <c:pt idx="16">
                  <c:v>6.9216497787926356E-3</c:v>
                </c:pt>
                <c:pt idx="17">
                  <c:v>2.0976543122386792E-2</c:v>
                </c:pt>
                <c:pt idx="18">
                  <c:v>2.0609425973485116E-2</c:v>
                </c:pt>
                <c:pt idx="19">
                  <c:v>2.0307509834112288E-2</c:v>
                </c:pt>
                <c:pt idx="20">
                  <c:v>4.7032098607433855E-2</c:v>
                </c:pt>
                <c:pt idx="21">
                  <c:v>3.1759370312933757E-2</c:v>
                </c:pt>
                <c:pt idx="22">
                  <c:v>-4.3808231011291414E-3</c:v>
                </c:pt>
                <c:pt idx="23">
                  <c:v>1.9335647000495785E-2</c:v>
                </c:pt>
                <c:pt idx="24">
                  <c:v>3.4411478599221793E-2</c:v>
                </c:pt>
              </c:numCache>
            </c:numRef>
          </c:val>
          <c:extLst xmlns:c16r2="http://schemas.microsoft.com/office/drawing/2015/06/chart">
            <c:ext xmlns:c16="http://schemas.microsoft.com/office/drawing/2014/chart" uri="{C3380CC4-5D6E-409C-BE32-E72D297353CC}">
              <c16:uniqueId val="{00000001-60D2-431C-8EA4-9F4A32389CDE}"/>
            </c:ext>
          </c:extLst>
        </c:ser>
        <c:dLbls>
          <c:showLegendKey val="0"/>
          <c:showVal val="0"/>
          <c:showCatName val="0"/>
          <c:showSerName val="0"/>
          <c:showPercent val="0"/>
          <c:showBubbleSize val="0"/>
        </c:dLbls>
        <c:gapWidth val="150"/>
        <c:axId val="336113576"/>
        <c:axId val="336119064"/>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Affordability'!$FG$8:$FG$32</c:f>
              <c:numCache>
                <c:formatCode>#,##0.00</c:formatCode>
                <c:ptCount val="25"/>
                <c:pt idx="0">
                  <c:v>0.57201225740551587</c:v>
                </c:pt>
                <c:pt idx="1">
                  <c:v>0.55669988309302454</c:v>
                </c:pt>
                <c:pt idx="2">
                  <c:v>0.57176891006551522</c:v>
                </c:pt>
                <c:pt idx="3">
                  <c:v>0.5629177905476721</c:v>
                </c:pt>
                <c:pt idx="4">
                  <c:v>0.60325476992143656</c:v>
                </c:pt>
                <c:pt idx="5">
                  <c:v>0.64976618262367714</c:v>
                </c:pt>
                <c:pt idx="6">
                  <c:v>0.76663239829637242</c:v>
                </c:pt>
                <c:pt idx="7">
                  <c:v>0.77273079844458659</c:v>
                </c:pt>
                <c:pt idx="8">
                  <c:v>0.77394388906804257</c:v>
                </c:pt>
                <c:pt idx="9">
                  <c:v>0.80912315675295365</c:v>
                </c:pt>
                <c:pt idx="10">
                  <c:v>0.85096407431284071</c:v>
                </c:pt>
                <c:pt idx="11">
                  <c:v>0.92250922509225097</c:v>
                </c:pt>
                <c:pt idx="12">
                  <c:v>0.95709184569455019</c:v>
                </c:pt>
                <c:pt idx="13">
                  <c:v>0.96523684864793724</c:v>
                </c:pt>
                <c:pt idx="14">
                  <c:v>0.96368955429358116</c:v>
                </c:pt>
                <c:pt idx="15">
                  <c:v>0.9590409590409591</c:v>
                </c:pt>
                <c:pt idx="16">
                  <c:v>0.96095244844447592</c:v>
                </c:pt>
                <c:pt idx="17">
                  <c:v>0.95786770319983339</c:v>
                </c:pt>
                <c:pt idx="18">
                  <c:v>0.97933068188619088</c:v>
                </c:pt>
                <c:pt idx="19">
                  <c:v>0.95983874709048878</c:v>
                </c:pt>
                <c:pt idx="20">
                  <c:v>0.97631034140304507</c:v>
                </c:pt>
                <c:pt idx="21">
                  <c:v>0.94773863145554393</c:v>
                </c:pt>
                <c:pt idx="22">
                  <c:v>1.0039662865642043</c:v>
                </c:pt>
                <c:pt idx="23">
                  <c:v>0.98638132295719849</c:v>
                </c:pt>
                <c:pt idx="24">
                  <c:v>0.98742212295756437</c:v>
                </c:pt>
              </c:numCache>
            </c:numRef>
          </c:val>
          <c:smooth val="0"/>
          <c:extLst xmlns:c16r2="http://schemas.microsoft.com/office/drawing/2015/06/chart">
            <c:ext xmlns:c16="http://schemas.microsoft.com/office/drawing/2014/chart" uri="{C3380CC4-5D6E-409C-BE32-E72D297353CC}">
              <c16:uniqueId val="{00000002-60D2-431C-8EA4-9F4A32389CDE}"/>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60D2-431C-8EA4-9F4A32389CDE}"/>
            </c:ext>
          </c:extLst>
        </c:ser>
        <c:dLbls>
          <c:showLegendKey val="0"/>
          <c:showVal val="0"/>
          <c:showCatName val="0"/>
          <c:showSerName val="0"/>
          <c:showPercent val="0"/>
          <c:showBubbleSize val="0"/>
        </c:dLbls>
        <c:marker val="1"/>
        <c:smooth val="0"/>
        <c:axId val="336120632"/>
        <c:axId val="336114752"/>
      </c:lineChart>
      <c:catAx>
        <c:axId val="33612063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4752"/>
        <c:crosses val="autoZero"/>
        <c:auto val="1"/>
        <c:lblAlgn val="ctr"/>
        <c:lblOffset val="100"/>
        <c:noMultiLvlLbl val="0"/>
      </c:catAx>
      <c:valAx>
        <c:axId val="336114752"/>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20632"/>
        <c:crosses val="autoZero"/>
        <c:crossBetween val="between"/>
      </c:valAx>
      <c:valAx>
        <c:axId val="336119064"/>
        <c:scaling>
          <c:orientation val="minMax"/>
          <c:max val="0.4"/>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13576"/>
        <c:crosses val="max"/>
        <c:crossBetween val="between"/>
      </c:valAx>
      <c:catAx>
        <c:axId val="336113576"/>
        <c:scaling>
          <c:orientation val="minMax"/>
        </c:scaling>
        <c:delete val="1"/>
        <c:axPos val="b"/>
        <c:numFmt formatCode="General" sourceLinked="1"/>
        <c:majorTickMark val="out"/>
        <c:minorTickMark val="none"/>
        <c:tickLblPos val="none"/>
        <c:crossAx val="336119064"/>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Ottawa</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Table'!$AY$6:$AY$30</c:f>
              <c:numCache>
                <c:formatCode>0.0%</c:formatCode>
                <c:ptCount val="25"/>
                <c:pt idx="0" formatCode="General">
                  <c:v>0</c:v>
                </c:pt>
                <c:pt idx="1">
                  <c:v>7.8886310904872387E-2</c:v>
                </c:pt>
                <c:pt idx="2">
                  <c:v>7.5268817204301078E-2</c:v>
                </c:pt>
                <c:pt idx="3">
                  <c:v>0.04</c:v>
                </c:pt>
                <c:pt idx="4">
                  <c:v>1.9230769230769232E-2</c:v>
                </c:pt>
                <c:pt idx="5">
                  <c:v>1.8867924528301886E-2</c:v>
                </c:pt>
                <c:pt idx="6">
                  <c:v>-1.8518518518518517E-2</c:v>
                </c:pt>
                <c:pt idx="7">
                  <c:v>0</c:v>
                </c:pt>
                <c:pt idx="8">
                  <c:v>3.7735849056603772E-2</c:v>
                </c:pt>
                <c:pt idx="9">
                  <c:v>1.8181818181818181E-2</c:v>
                </c:pt>
                <c:pt idx="10">
                  <c:v>0.125</c:v>
                </c:pt>
                <c:pt idx="11">
                  <c:v>3.1746031746031744E-2</c:v>
                </c:pt>
                <c:pt idx="12">
                  <c:v>4.6153846153846156E-2</c:v>
                </c:pt>
                <c:pt idx="13">
                  <c:v>1.4705882352941176E-2</c:v>
                </c:pt>
                <c:pt idx="14">
                  <c:v>-5.7971014492753624E-3</c:v>
                </c:pt>
                <c:pt idx="15">
                  <c:v>-1.6034985422740525E-2</c:v>
                </c:pt>
                <c:pt idx="16">
                  <c:v>1.4814814814814815E-2</c:v>
                </c:pt>
                <c:pt idx="17">
                  <c:v>2.1897810218978103E-2</c:v>
                </c:pt>
                <c:pt idx="18">
                  <c:v>4.1428571428571426E-2</c:v>
                </c:pt>
                <c:pt idx="19">
                  <c:v>2.8806584362139918E-2</c:v>
                </c:pt>
                <c:pt idx="20">
                  <c:v>0</c:v>
                </c:pt>
                <c:pt idx="21">
                  <c:v>5.3333333333333337E-2</c:v>
                </c:pt>
                <c:pt idx="22">
                  <c:v>1.1392405063291139E-2</c:v>
                </c:pt>
                <c:pt idx="23">
                  <c:v>2.6282853566958697E-2</c:v>
                </c:pt>
                <c:pt idx="24">
                  <c:v>6.0975609756097563E-3</c:v>
                </c:pt>
              </c:numCache>
            </c:numRef>
          </c:val>
          <c:extLst xmlns:c16r2="http://schemas.microsoft.com/office/drawing/2015/06/chart">
            <c:ext xmlns:c16="http://schemas.microsoft.com/office/drawing/2014/chart" uri="{C3380CC4-5D6E-409C-BE32-E72D297353CC}">
              <c16:uniqueId val="{00000000-3A28-476A-A345-F5C0ED394139}"/>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Table'!$AV$6:$AV$30</c:f>
              <c:numCache>
                <c:formatCode>0.0%</c:formatCode>
                <c:ptCount val="25"/>
                <c:pt idx="0" formatCode="General">
                  <c:v>0</c:v>
                </c:pt>
                <c:pt idx="1">
                  <c:v>9.5400108873162762E-2</c:v>
                </c:pt>
                <c:pt idx="2">
                  <c:v>2.6649273201639956E-2</c:v>
                </c:pt>
                <c:pt idx="3">
                  <c:v>1.588310038119441E-2</c:v>
                </c:pt>
                <c:pt idx="4">
                  <c:v>2.6707168170582891E-3</c:v>
                </c:pt>
                <c:pt idx="5">
                  <c:v>-4.7066888277176304E-2</c:v>
                </c:pt>
                <c:pt idx="6">
                  <c:v>-0.14748784440842788</c:v>
                </c:pt>
                <c:pt idx="7">
                  <c:v>1.5231061713951394E-3</c:v>
                </c:pt>
                <c:pt idx="8">
                  <c:v>-2.5626367560962782E-4</c:v>
                </c:pt>
                <c:pt idx="9">
                  <c:v>2.3515115399328615E-4</c:v>
                </c:pt>
                <c:pt idx="10">
                  <c:v>4.4551397652254103E-3</c:v>
                </c:pt>
                <c:pt idx="11">
                  <c:v>5.1186402239932136E-3</c:v>
                </c:pt>
                <c:pt idx="12">
                  <c:v>3.1241005555403415E-3</c:v>
                </c:pt>
                <c:pt idx="13">
                  <c:v>3.3277630309750039E-3</c:v>
                </c:pt>
                <c:pt idx="14">
                  <c:v>2.4004587083451285E-2</c:v>
                </c:pt>
                <c:pt idx="15">
                  <c:v>1.4004218526995901E-2</c:v>
                </c:pt>
                <c:pt idx="16">
                  <c:v>7.49276866652826E-2</c:v>
                </c:pt>
                <c:pt idx="17">
                  <c:v>5.8303902849145564E-2</c:v>
                </c:pt>
                <c:pt idx="18">
                  <c:v>1.4819221555939345E-2</c:v>
                </c:pt>
                <c:pt idx="19">
                  <c:v>4.1274153213914817E-2</c:v>
                </c:pt>
                <c:pt idx="20">
                  <c:v>5.7947254321118385E-2</c:v>
                </c:pt>
                <c:pt idx="21">
                  <c:v>1.4865357514024732E-2</c:v>
                </c:pt>
                <c:pt idx="22">
                  <c:v>-2.8684020052006541E-3</c:v>
                </c:pt>
                <c:pt idx="23">
                  <c:v>1.376492095924293E-2</c:v>
                </c:pt>
                <c:pt idx="24">
                  <c:v>9.8652805770658748E-3</c:v>
                </c:pt>
              </c:numCache>
            </c:numRef>
          </c:val>
          <c:extLst xmlns:c16r2="http://schemas.microsoft.com/office/drawing/2015/06/chart">
            <c:ext xmlns:c16="http://schemas.microsoft.com/office/drawing/2014/chart" uri="{C3380CC4-5D6E-409C-BE32-E72D297353CC}">
              <c16:uniqueId val="{00000001-3A28-476A-A345-F5C0ED394139}"/>
            </c:ext>
          </c:extLst>
        </c:ser>
        <c:dLbls>
          <c:showLegendKey val="0"/>
          <c:showVal val="0"/>
          <c:showCatName val="0"/>
          <c:showSerName val="0"/>
          <c:showPercent val="0"/>
          <c:showBubbleSize val="0"/>
        </c:dLbls>
        <c:gapWidth val="150"/>
        <c:axId val="336116712"/>
        <c:axId val="336116320"/>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Affordability'!$FK$8:$FK$32</c:f>
              <c:numCache>
                <c:formatCode>#,##0.00</c:formatCode>
                <c:ptCount val="25"/>
                <c:pt idx="0">
                  <c:v>0.35193249863908549</c:v>
                </c:pt>
                <c:pt idx="1">
                  <c:v>0.34662691017517705</c:v>
                </c:pt>
                <c:pt idx="2">
                  <c:v>0.36304229442730079</c:v>
                </c:pt>
                <c:pt idx="3">
                  <c:v>0.37166085946573751</c:v>
                </c:pt>
                <c:pt idx="4">
                  <c:v>0.37779918903859611</c:v>
                </c:pt>
                <c:pt idx="5">
                  <c:v>0.40393965839670865</c:v>
                </c:pt>
                <c:pt idx="6">
                  <c:v>0.4650482597250658</c:v>
                </c:pt>
                <c:pt idx="7">
                  <c:v>0.46434101905331382</c:v>
                </c:pt>
                <c:pt idx="8">
                  <c:v>0.48198683737764109</c:v>
                </c:pt>
                <c:pt idx="9">
                  <c:v>0.49063486106710164</c:v>
                </c:pt>
                <c:pt idx="10">
                  <c:v>0.54951604790384345</c:v>
                </c:pt>
                <c:pt idx="11">
                  <c:v>0.56407371141699658</c:v>
                </c:pt>
                <c:pt idx="12">
                  <c:v>0.5882700678673336</c:v>
                </c:pt>
                <c:pt idx="13">
                  <c:v>0.59494127469760749</c:v>
                </c:pt>
                <c:pt idx="14">
                  <c:v>0.5776266505372798</c:v>
                </c:pt>
                <c:pt idx="15">
                  <c:v>0.56051484326344203</c:v>
                </c:pt>
                <c:pt idx="16">
                  <c:v>0.52916933289901114</c:v>
                </c:pt>
                <c:pt idx="17">
                  <c:v>0.51096568865400693</c:v>
                </c:pt>
                <c:pt idx="18">
                  <c:v>0.52436360672010196</c:v>
                </c:pt>
                <c:pt idx="19">
                  <c:v>0.51808520314120821</c:v>
                </c:pt>
                <c:pt idx="20">
                  <c:v>0.48970797081340495</c:v>
                </c:pt>
                <c:pt idx="21">
                  <c:v>0.50827011232340558</c:v>
                </c:pt>
                <c:pt idx="22">
                  <c:v>0.51553930530164538</c:v>
                </c:pt>
                <c:pt idx="23">
                  <c:v>0.52190516601251724</c:v>
                </c:pt>
                <c:pt idx="24">
                  <c:v>0.51995798319327735</c:v>
                </c:pt>
              </c:numCache>
            </c:numRef>
          </c:val>
          <c:smooth val="0"/>
          <c:extLst xmlns:c16r2="http://schemas.microsoft.com/office/drawing/2015/06/chart">
            <c:ext xmlns:c16="http://schemas.microsoft.com/office/drawing/2014/chart" uri="{C3380CC4-5D6E-409C-BE32-E72D297353CC}">
              <c16:uniqueId val="{00000002-3A28-476A-A345-F5C0ED394139}"/>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3A28-476A-A345-F5C0ED394139}"/>
            </c:ext>
          </c:extLst>
        </c:ser>
        <c:dLbls>
          <c:showLegendKey val="0"/>
          <c:showVal val="0"/>
          <c:showCatName val="0"/>
          <c:showSerName val="0"/>
          <c:showPercent val="0"/>
          <c:showBubbleSize val="0"/>
        </c:dLbls>
        <c:marker val="1"/>
        <c:smooth val="0"/>
        <c:axId val="336117496"/>
        <c:axId val="336112008"/>
      </c:lineChart>
      <c:catAx>
        <c:axId val="3361174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2008"/>
        <c:crosses val="autoZero"/>
        <c:auto val="1"/>
        <c:lblAlgn val="ctr"/>
        <c:lblOffset val="100"/>
        <c:noMultiLvlLbl val="0"/>
      </c:catAx>
      <c:valAx>
        <c:axId val="336112008"/>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7496"/>
        <c:crosses val="autoZero"/>
        <c:crossBetween val="between"/>
      </c:valAx>
      <c:valAx>
        <c:axId val="336116320"/>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16712"/>
        <c:crosses val="max"/>
        <c:crossBetween val="between"/>
      </c:valAx>
      <c:catAx>
        <c:axId val="336116712"/>
        <c:scaling>
          <c:orientation val="minMax"/>
        </c:scaling>
        <c:delete val="1"/>
        <c:axPos val="b"/>
        <c:numFmt formatCode="General" sourceLinked="1"/>
        <c:majorTickMark val="out"/>
        <c:minorTickMark val="none"/>
        <c:tickLblPos val="none"/>
        <c:crossAx val="336116320"/>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Ottawa</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Table'!$AZ$6:$AZ$30</c:f>
              <c:numCache>
                <c:formatCode>0.0%</c:formatCode>
                <c:ptCount val="25"/>
                <c:pt idx="0" formatCode="General">
                  <c:v>0</c:v>
                </c:pt>
                <c:pt idx="1">
                  <c:v>6.1682242990654203E-2</c:v>
                </c:pt>
                <c:pt idx="2">
                  <c:v>3.873239436619718E-2</c:v>
                </c:pt>
                <c:pt idx="3">
                  <c:v>5.9322033898305086E-2</c:v>
                </c:pt>
                <c:pt idx="4">
                  <c:v>3.2000000000000001E-2</c:v>
                </c:pt>
                <c:pt idx="5">
                  <c:v>7.7519379844961239E-3</c:v>
                </c:pt>
                <c:pt idx="6">
                  <c:v>-4.6153846153846158E-3</c:v>
                </c:pt>
                <c:pt idx="7">
                  <c:v>-1.0819165378670788E-2</c:v>
                </c:pt>
                <c:pt idx="8">
                  <c:v>1.5625E-2</c:v>
                </c:pt>
                <c:pt idx="9">
                  <c:v>3.8461538461538464E-2</c:v>
                </c:pt>
                <c:pt idx="10">
                  <c:v>0.1037037037037037</c:v>
                </c:pt>
                <c:pt idx="11">
                  <c:v>6.7114093959731542E-3</c:v>
                </c:pt>
                <c:pt idx="12">
                  <c:v>6.6666666666666666E-2</c:v>
                </c:pt>
                <c:pt idx="13">
                  <c:v>0</c:v>
                </c:pt>
                <c:pt idx="14">
                  <c:v>0</c:v>
                </c:pt>
                <c:pt idx="15">
                  <c:v>-6.2500000000000003E-3</c:v>
                </c:pt>
                <c:pt idx="16">
                  <c:v>6.2893081761006293E-3</c:v>
                </c:pt>
                <c:pt idx="17">
                  <c:v>3.125E-2</c:v>
                </c:pt>
                <c:pt idx="18">
                  <c:v>2.5454545454545455E-2</c:v>
                </c:pt>
                <c:pt idx="19">
                  <c:v>2.955082742316785E-2</c:v>
                </c:pt>
                <c:pt idx="20">
                  <c:v>2.4110218140068886E-2</c:v>
                </c:pt>
                <c:pt idx="21">
                  <c:v>2.5784753363228701E-2</c:v>
                </c:pt>
                <c:pt idx="22">
                  <c:v>3.825136612021858E-2</c:v>
                </c:pt>
                <c:pt idx="23">
                  <c:v>9.4736842105263164E-3</c:v>
                </c:pt>
                <c:pt idx="24">
                  <c:v>-9.384775808133473E-3</c:v>
                </c:pt>
              </c:numCache>
            </c:numRef>
          </c:val>
          <c:extLst xmlns:c16r2="http://schemas.microsoft.com/office/drawing/2015/06/chart">
            <c:ext xmlns:c16="http://schemas.microsoft.com/office/drawing/2014/chart" uri="{C3380CC4-5D6E-409C-BE32-E72D297353CC}">
              <c16:uniqueId val="{00000000-B643-4F49-BB3E-B6EFC3186028}"/>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Table'!$AW$6:$AW$30</c:f>
              <c:numCache>
                <c:formatCode>0.0%</c:formatCode>
                <c:ptCount val="25"/>
                <c:pt idx="0" formatCode="General">
                  <c:v>0</c:v>
                </c:pt>
                <c:pt idx="1">
                  <c:v>9.0502793296089387E-2</c:v>
                </c:pt>
                <c:pt idx="2">
                  <c:v>2.5055886736214606E-2</c:v>
                </c:pt>
                <c:pt idx="3">
                  <c:v>1.4720581553839164E-2</c:v>
                </c:pt>
                <c:pt idx="4">
                  <c:v>-5.5655055072982573E-3</c:v>
                </c:pt>
                <c:pt idx="5">
                  <c:v>-5.1315416237049612E-2</c:v>
                </c:pt>
                <c:pt idx="6">
                  <c:v>-0.14209776934029425</c:v>
                </c:pt>
                <c:pt idx="7">
                  <c:v>1.6662978535073568E-3</c:v>
                </c:pt>
                <c:pt idx="8">
                  <c:v>-4.4957174701147558E-4</c:v>
                </c:pt>
                <c:pt idx="9">
                  <c:v>5.5807333194103333E-4</c:v>
                </c:pt>
                <c:pt idx="10">
                  <c:v>5.8371732397911359E-3</c:v>
                </c:pt>
                <c:pt idx="11">
                  <c:v>6.3907656730234725E-3</c:v>
                </c:pt>
                <c:pt idx="12">
                  <c:v>3.7861057556445956E-3</c:v>
                </c:pt>
                <c:pt idx="13">
                  <c:v>3.9022629864376942E-3</c:v>
                </c:pt>
                <c:pt idx="14">
                  <c:v>2.0738569614181489E-2</c:v>
                </c:pt>
                <c:pt idx="15">
                  <c:v>2.3737101851287058E-2</c:v>
                </c:pt>
                <c:pt idx="16">
                  <c:v>4.4193347839602139E-2</c:v>
                </c:pt>
                <c:pt idx="17">
                  <c:v>4.479082630530748E-2</c:v>
                </c:pt>
                <c:pt idx="18">
                  <c:v>7.4756218366799302E-3</c:v>
                </c:pt>
                <c:pt idx="19">
                  <c:v>6.9737263848561312E-2</c:v>
                </c:pt>
                <c:pt idx="20">
                  <c:v>6.2648575503785289E-2</c:v>
                </c:pt>
                <c:pt idx="21">
                  <c:v>2.1347642773738046E-2</c:v>
                </c:pt>
                <c:pt idx="22">
                  <c:v>1.2694818099402847E-2</c:v>
                </c:pt>
                <c:pt idx="23">
                  <c:v>1.9764271969211034E-2</c:v>
                </c:pt>
                <c:pt idx="24">
                  <c:v>2.1622046624995086E-2</c:v>
                </c:pt>
              </c:numCache>
            </c:numRef>
          </c:val>
          <c:extLst xmlns:c16r2="http://schemas.microsoft.com/office/drawing/2015/06/chart">
            <c:ext xmlns:c16="http://schemas.microsoft.com/office/drawing/2014/chart" uri="{C3380CC4-5D6E-409C-BE32-E72D297353CC}">
              <c16:uniqueId val="{00000001-B643-4F49-BB3E-B6EFC3186028}"/>
            </c:ext>
          </c:extLst>
        </c:ser>
        <c:dLbls>
          <c:showLegendKey val="0"/>
          <c:showVal val="0"/>
          <c:showCatName val="0"/>
          <c:showSerName val="0"/>
          <c:showPercent val="0"/>
          <c:showBubbleSize val="0"/>
        </c:dLbls>
        <c:gapWidth val="150"/>
        <c:axId val="336124944"/>
        <c:axId val="33612337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Affordability'!$FO$8:$FO$32</c:f>
              <c:numCache>
                <c:formatCode>#,##0.00</c:formatCode>
                <c:ptCount val="25"/>
                <c:pt idx="0">
                  <c:v>0.32605383443372271</c:v>
                </c:pt>
                <c:pt idx="1">
                  <c:v>0.31743666169895679</c:v>
                </c:pt>
                <c:pt idx="2">
                  <c:v>0.32167196728759656</c:v>
                </c:pt>
                <c:pt idx="3">
                  <c:v>0.33581087131727411</c:v>
                </c:pt>
                <c:pt idx="4">
                  <c:v>0.3484963777088389</c:v>
                </c:pt>
                <c:pt idx="5">
                  <c:v>0.37019458946369244</c:v>
                </c:pt>
                <c:pt idx="6">
                  <c:v>0.4295198052666519</c:v>
                </c:pt>
                <c:pt idx="7">
                  <c:v>0.42416597261036604</c:v>
                </c:pt>
                <c:pt idx="8">
                  <c:v>0.43098732565733855</c:v>
                </c:pt>
                <c:pt idx="9">
                  <c:v>0.44731412717416752</c:v>
                </c:pt>
                <c:pt idx="10">
                  <c:v>0.49083715736107497</c:v>
                </c:pt>
                <c:pt idx="11">
                  <c:v>0.4909935417982802</c:v>
                </c:pt>
                <c:pt idx="12">
                  <c:v>0.52175103996939054</c:v>
                </c:pt>
                <c:pt idx="13">
                  <c:v>0.51972294436041055</c:v>
                </c:pt>
                <c:pt idx="14">
                  <c:v>0.50916361919865072</c:v>
                </c:pt>
                <c:pt idx="15">
                  <c:v>0.49424930059061239</c:v>
                </c:pt>
                <c:pt idx="16">
                  <c:v>0.47630813564064933</c:v>
                </c:pt>
                <c:pt idx="17">
                  <c:v>0.47013502847878552</c:v>
                </c:pt>
                <c:pt idx="18">
                  <c:v>0.47852483125306383</c:v>
                </c:pt>
                <c:pt idx="19">
                  <c:v>0.46054826040805141</c:v>
                </c:pt>
                <c:pt idx="20">
                  <c:v>0.44384586805371268</c:v>
                </c:pt>
                <c:pt idx="21">
                  <c:v>0.44577409808897706</c:v>
                </c:pt>
                <c:pt idx="22">
                  <c:v>0.45702373316228351</c:v>
                </c:pt>
                <c:pt idx="23">
                  <c:v>0.45241184101898807</c:v>
                </c:pt>
                <c:pt idx="24">
                  <c:v>0.43868087890098895</c:v>
                </c:pt>
              </c:numCache>
            </c:numRef>
          </c:val>
          <c:smooth val="0"/>
          <c:extLst xmlns:c16r2="http://schemas.microsoft.com/office/drawing/2015/06/chart">
            <c:ext xmlns:c16="http://schemas.microsoft.com/office/drawing/2014/chart" uri="{C3380CC4-5D6E-409C-BE32-E72D297353CC}">
              <c16:uniqueId val="{00000002-B643-4F49-BB3E-B6EFC3186028}"/>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B643-4F49-BB3E-B6EFC3186028}"/>
            </c:ext>
          </c:extLst>
        </c:ser>
        <c:dLbls>
          <c:showLegendKey val="0"/>
          <c:showVal val="0"/>
          <c:showCatName val="0"/>
          <c:showSerName val="0"/>
          <c:showPercent val="0"/>
          <c:showBubbleSize val="0"/>
        </c:dLbls>
        <c:marker val="1"/>
        <c:smooth val="0"/>
        <c:axId val="336121024"/>
        <c:axId val="336112400"/>
      </c:lineChart>
      <c:catAx>
        <c:axId val="33612102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12400"/>
        <c:crosses val="autoZero"/>
        <c:auto val="1"/>
        <c:lblAlgn val="ctr"/>
        <c:lblOffset val="100"/>
        <c:noMultiLvlLbl val="0"/>
      </c:catAx>
      <c:valAx>
        <c:axId val="33611240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21024"/>
        <c:crosses val="autoZero"/>
        <c:crossBetween val="between"/>
      </c:valAx>
      <c:valAx>
        <c:axId val="33612337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24944"/>
        <c:crosses val="max"/>
        <c:crossBetween val="between"/>
      </c:valAx>
      <c:catAx>
        <c:axId val="336124944"/>
        <c:scaling>
          <c:orientation val="minMax"/>
        </c:scaling>
        <c:delete val="1"/>
        <c:axPos val="b"/>
        <c:numFmt formatCode="General" sourceLinked="1"/>
        <c:majorTickMark val="out"/>
        <c:minorTickMark val="none"/>
        <c:tickLblPos val="none"/>
        <c:crossAx val="33612337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Hamilton</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Table'!$BG$6:$BG$30</c:f>
              <c:numCache>
                <c:formatCode>0.0%</c:formatCode>
                <c:ptCount val="25"/>
                <c:pt idx="0" formatCode="General">
                  <c:v>0</c:v>
                </c:pt>
                <c:pt idx="1">
                  <c:v>0.15087719298245614</c:v>
                </c:pt>
                <c:pt idx="2">
                  <c:v>-8.5365853658536592E-2</c:v>
                </c:pt>
                <c:pt idx="3">
                  <c:v>0.13333333333333333</c:v>
                </c:pt>
                <c:pt idx="4">
                  <c:v>2.9411764705882353E-2</c:v>
                </c:pt>
                <c:pt idx="5">
                  <c:v>0</c:v>
                </c:pt>
                <c:pt idx="6">
                  <c:v>-5.7142857142857141E-2</c:v>
                </c:pt>
                <c:pt idx="7">
                  <c:v>1.5151515151515152E-2</c:v>
                </c:pt>
                <c:pt idx="8">
                  <c:v>4.4776119402985072E-2</c:v>
                </c:pt>
                <c:pt idx="9">
                  <c:v>2.8571428571428571E-2</c:v>
                </c:pt>
                <c:pt idx="10">
                  <c:v>5.5555555555555552E-2</c:v>
                </c:pt>
                <c:pt idx="11">
                  <c:v>-1.3157894736842105E-2</c:v>
                </c:pt>
                <c:pt idx="12">
                  <c:v>6.6666666666666666E-2</c:v>
                </c:pt>
                <c:pt idx="13">
                  <c:v>0</c:v>
                </c:pt>
                <c:pt idx="14">
                  <c:v>7.4999999999999997E-2</c:v>
                </c:pt>
                <c:pt idx="15">
                  <c:v>-4.6511627906976744E-2</c:v>
                </c:pt>
                <c:pt idx="16">
                  <c:v>3.6585365853658534E-2</c:v>
                </c:pt>
                <c:pt idx="17">
                  <c:v>3.5294117647058823E-2</c:v>
                </c:pt>
                <c:pt idx="18">
                  <c:v>0</c:v>
                </c:pt>
                <c:pt idx="19">
                  <c:v>2.2727272727272728E-2</c:v>
                </c:pt>
                <c:pt idx="20">
                  <c:v>0</c:v>
                </c:pt>
                <c:pt idx="21">
                  <c:v>0</c:v>
                </c:pt>
                <c:pt idx="22">
                  <c:v>6.6666666666666666E-2</c:v>
                </c:pt>
                <c:pt idx="23">
                  <c:v>4.1666666666666664E-2</c:v>
                </c:pt>
                <c:pt idx="24">
                  <c:v>-3.5999999999999997E-2</c:v>
                </c:pt>
              </c:numCache>
            </c:numRef>
          </c:val>
          <c:extLst xmlns:c16r2="http://schemas.microsoft.com/office/drawing/2015/06/chart">
            <c:ext xmlns:c16="http://schemas.microsoft.com/office/drawing/2014/chart" uri="{C3380CC4-5D6E-409C-BE32-E72D297353CC}">
              <c16:uniqueId val="{00000000-4515-4324-8C52-E277D44DCFEB}"/>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Table'!$BD$6:$BD$30</c:f>
              <c:numCache>
                <c:formatCode>0.0%</c:formatCode>
                <c:ptCount val="25"/>
                <c:pt idx="0" formatCode="General">
                  <c:v>0</c:v>
                </c:pt>
                <c:pt idx="1">
                  <c:v>0.10089887640449444</c:v>
                </c:pt>
                <c:pt idx="2">
                  <c:v>3.8554559681320197E-2</c:v>
                </c:pt>
                <c:pt idx="3">
                  <c:v>1.5723645026801666E-2</c:v>
                </c:pt>
                <c:pt idx="4">
                  <c:v>3.1195027559517254E-3</c:v>
                </c:pt>
                <c:pt idx="5">
                  <c:v>-4.9990647212869478E-2</c:v>
                </c:pt>
                <c:pt idx="6">
                  <c:v>-0.16207236032488309</c:v>
                </c:pt>
                <c:pt idx="7">
                  <c:v>3.5115288588632478E-3</c:v>
                </c:pt>
                <c:pt idx="8">
                  <c:v>-1.567414176390445E-3</c:v>
                </c:pt>
                <c:pt idx="9">
                  <c:v>0</c:v>
                </c:pt>
                <c:pt idx="10">
                  <c:v>4.3974084606138782E-4</c:v>
                </c:pt>
                <c:pt idx="11">
                  <c:v>5.8606341206118504E-4</c:v>
                </c:pt>
                <c:pt idx="12">
                  <c:v>5.8572014291571493E-4</c:v>
                </c:pt>
                <c:pt idx="13">
                  <c:v>6.5854943511092898E-4</c:v>
                </c:pt>
                <c:pt idx="14">
                  <c:v>1.9816604998756891E-2</c:v>
                </c:pt>
                <c:pt idx="15">
                  <c:v>4.8471290082028598E-3</c:v>
                </c:pt>
                <c:pt idx="16">
                  <c:v>6.9216497787926356E-3</c:v>
                </c:pt>
                <c:pt idx="17">
                  <c:v>2.0976543122386792E-2</c:v>
                </c:pt>
                <c:pt idx="18">
                  <c:v>2.0609425973485116E-2</c:v>
                </c:pt>
                <c:pt idx="19">
                  <c:v>2.0307509834112288E-2</c:v>
                </c:pt>
                <c:pt idx="20">
                  <c:v>4.7032098607433855E-2</c:v>
                </c:pt>
                <c:pt idx="21">
                  <c:v>3.1759370312933757E-2</c:v>
                </c:pt>
                <c:pt idx="22">
                  <c:v>-4.3808231011291414E-3</c:v>
                </c:pt>
                <c:pt idx="23">
                  <c:v>1.9335647000495785E-2</c:v>
                </c:pt>
                <c:pt idx="24">
                  <c:v>3.4411478599221793E-2</c:v>
                </c:pt>
              </c:numCache>
            </c:numRef>
          </c:val>
          <c:extLst xmlns:c16r2="http://schemas.microsoft.com/office/drawing/2015/06/chart">
            <c:ext xmlns:c16="http://schemas.microsoft.com/office/drawing/2014/chart" uri="{C3380CC4-5D6E-409C-BE32-E72D297353CC}">
              <c16:uniqueId val="{00000001-4515-4324-8C52-E277D44DCFEB}"/>
            </c:ext>
          </c:extLst>
        </c:ser>
        <c:dLbls>
          <c:showLegendKey val="0"/>
          <c:showVal val="0"/>
          <c:showCatName val="0"/>
          <c:showSerName val="0"/>
          <c:showPercent val="0"/>
          <c:showBubbleSize val="0"/>
        </c:dLbls>
        <c:gapWidth val="150"/>
        <c:axId val="336124552"/>
        <c:axId val="336124160"/>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Affordability'!$GK$8:$GK$32</c:f>
              <c:numCache>
                <c:formatCode>#,##0.00</c:formatCode>
                <c:ptCount val="25"/>
                <c:pt idx="0">
                  <c:v>0.46578140960163433</c:v>
                </c:pt>
                <c:pt idx="1">
                  <c:v>0.48692683107869877</c:v>
                </c:pt>
                <c:pt idx="2">
                  <c:v>0.42882668254913642</c:v>
                </c:pt>
                <c:pt idx="3">
                  <c:v>0.47848012196552131</c:v>
                </c:pt>
                <c:pt idx="4">
                  <c:v>0.49102132435465767</c:v>
                </c:pt>
                <c:pt idx="5">
                  <c:v>0.51685946345065226</c:v>
                </c:pt>
                <c:pt idx="6">
                  <c:v>0.5815831987075929</c:v>
                </c:pt>
                <c:pt idx="7">
                  <c:v>0.58832913063394665</c:v>
                </c:pt>
                <c:pt idx="8">
                  <c:v>0.61563718448594296</c:v>
                </c:pt>
                <c:pt idx="9">
                  <c:v>0.63322681832839844</c:v>
                </c:pt>
                <c:pt idx="10">
                  <c:v>0.6681122897497509</c:v>
                </c:pt>
                <c:pt idx="11">
                  <c:v>0.65893516078017922</c:v>
                </c:pt>
                <c:pt idx="12">
                  <c:v>0.70245273078499093</c:v>
                </c:pt>
                <c:pt idx="13">
                  <c:v>0.70199043538031791</c:v>
                </c:pt>
                <c:pt idx="14">
                  <c:v>0.73997590776114264</c:v>
                </c:pt>
                <c:pt idx="15">
                  <c:v>0.70215498786927355</c:v>
                </c:pt>
                <c:pt idx="16">
                  <c:v>0.7228403373254908</c:v>
                </c:pt>
                <c:pt idx="17">
                  <c:v>0.73297702505726381</c:v>
                </c:pt>
                <c:pt idx="18">
                  <c:v>0.71817583338320667</c:v>
                </c:pt>
                <c:pt idx="19">
                  <c:v>0.71987906031786653</c:v>
                </c:pt>
                <c:pt idx="20">
                  <c:v>0.68754249394580647</c:v>
                </c:pt>
                <c:pt idx="21">
                  <c:v>0.66637872524217934</c:v>
                </c:pt>
                <c:pt idx="22">
                  <c:v>0.7139315815567675</c:v>
                </c:pt>
                <c:pt idx="23">
                  <c:v>0.72957198443579763</c:v>
                </c:pt>
                <c:pt idx="24">
                  <c:v>0.67991066180792292</c:v>
                </c:pt>
              </c:numCache>
            </c:numRef>
          </c:val>
          <c:smooth val="0"/>
          <c:extLst xmlns:c16r2="http://schemas.microsoft.com/office/drawing/2015/06/chart">
            <c:ext xmlns:c16="http://schemas.microsoft.com/office/drawing/2014/chart" uri="{C3380CC4-5D6E-409C-BE32-E72D297353CC}">
              <c16:uniqueId val="{00000002-4515-4324-8C52-E277D44DCFEB}"/>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4515-4324-8C52-E277D44DCFEB}"/>
            </c:ext>
          </c:extLst>
        </c:ser>
        <c:dLbls>
          <c:showLegendKey val="0"/>
          <c:showVal val="0"/>
          <c:showCatName val="0"/>
          <c:showSerName val="0"/>
          <c:showPercent val="0"/>
          <c:showBubbleSize val="0"/>
        </c:dLbls>
        <c:marker val="1"/>
        <c:smooth val="0"/>
        <c:axId val="336122592"/>
        <c:axId val="336125336"/>
      </c:lineChart>
      <c:catAx>
        <c:axId val="33612259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25336"/>
        <c:crosses val="autoZero"/>
        <c:auto val="1"/>
        <c:lblAlgn val="ctr"/>
        <c:lblOffset val="100"/>
        <c:noMultiLvlLbl val="0"/>
      </c:catAx>
      <c:valAx>
        <c:axId val="336125336"/>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22592"/>
        <c:crosses val="autoZero"/>
        <c:crossBetween val="between"/>
      </c:valAx>
      <c:valAx>
        <c:axId val="336124160"/>
        <c:scaling>
          <c:orientation val="minMax"/>
          <c:max val="0.4"/>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6124552"/>
        <c:crosses val="max"/>
        <c:crossBetween val="between"/>
      </c:valAx>
      <c:catAx>
        <c:axId val="336124552"/>
        <c:scaling>
          <c:orientation val="minMax"/>
        </c:scaling>
        <c:delete val="1"/>
        <c:axPos val="b"/>
        <c:numFmt formatCode="General" sourceLinked="1"/>
        <c:majorTickMark val="out"/>
        <c:minorTickMark val="none"/>
        <c:tickLblPos val="none"/>
        <c:crossAx val="336124160"/>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Hamilton</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Table'!$BH$6:$BH$30</c:f>
              <c:numCache>
                <c:formatCode>0.0%</c:formatCode>
                <c:ptCount val="25"/>
                <c:pt idx="0" formatCode="General">
                  <c:v>0</c:v>
                </c:pt>
                <c:pt idx="1">
                  <c:v>6.7567567567567571E-2</c:v>
                </c:pt>
                <c:pt idx="2">
                  <c:v>2.5316455696202531E-2</c:v>
                </c:pt>
                <c:pt idx="3">
                  <c:v>4.9382716049382713E-2</c:v>
                </c:pt>
                <c:pt idx="4">
                  <c:v>3.5294117647058823E-2</c:v>
                </c:pt>
                <c:pt idx="5">
                  <c:v>2.2727272727272728E-2</c:v>
                </c:pt>
                <c:pt idx="6">
                  <c:v>-2.2222222222222223E-2</c:v>
                </c:pt>
                <c:pt idx="7">
                  <c:v>2.2727272727272728E-2</c:v>
                </c:pt>
                <c:pt idx="8">
                  <c:v>4.4444444444444446E-2</c:v>
                </c:pt>
                <c:pt idx="9">
                  <c:v>4.2553191489361701E-2</c:v>
                </c:pt>
                <c:pt idx="10">
                  <c:v>1.8367346938775512E-2</c:v>
                </c:pt>
                <c:pt idx="11">
                  <c:v>5.2104208416833664E-2</c:v>
                </c:pt>
                <c:pt idx="12">
                  <c:v>3.8095238095238099E-2</c:v>
                </c:pt>
                <c:pt idx="13">
                  <c:v>9.1743119266055051E-3</c:v>
                </c:pt>
                <c:pt idx="14">
                  <c:v>2.7272727272727271E-2</c:v>
                </c:pt>
                <c:pt idx="15">
                  <c:v>-8.8495575221238937E-3</c:v>
                </c:pt>
                <c:pt idx="16">
                  <c:v>0</c:v>
                </c:pt>
                <c:pt idx="17">
                  <c:v>1.2500000000000001E-2</c:v>
                </c:pt>
                <c:pt idx="18">
                  <c:v>1.5873015873015872E-2</c:v>
                </c:pt>
                <c:pt idx="19">
                  <c:v>1.5625E-2</c:v>
                </c:pt>
                <c:pt idx="20">
                  <c:v>1.8803418803418803E-2</c:v>
                </c:pt>
                <c:pt idx="21">
                  <c:v>1.6778523489932886E-2</c:v>
                </c:pt>
                <c:pt idx="22">
                  <c:v>3.9603960396039604E-2</c:v>
                </c:pt>
                <c:pt idx="23">
                  <c:v>3.1746031746031744E-2</c:v>
                </c:pt>
                <c:pt idx="24">
                  <c:v>1.2307692307692308E-2</c:v>
                </c:pt>
              </c:numCache>
            </c:numRef>
          </c:val>
          <c:extLst xmlns:c16r2="http://schemas.microsoft.com/office/drawing/2015/06/chart">
            <c:ext xmlns:c16="http://schemas.microsoft.com/office/drawing/2014/chart" uri="{C3380CC4-5D6E-409C-BE32-E72D297353CC}">
              <c16:uniqueId val="{00000000-4FA3-4923-82C8-7C458D28D9D4}"/>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Table'!$BE$6:$BE$30</c:f>
              <c:numCache>
                <c:formatCode>0.0%</c:formatCode>
                <c:ptCount val="25"/>
                <c:pt idx="0" formatCode="General">
                  <c:v>0</c:v>
                </c:pt>
                <c:pt idx="1">
                  <c:v>9.5400108873162762E-2</c:v>
                </c:pt>
                <c:pt idx="2">
                  <c:v>2.6649273201639956E-2</c:v>
                </c:pt>
                <c:pt idx="3">
                  <c:v>1.588310038119441E-2</c:v>
                </c:pt>
                <c:pt idx="4">
                  <c:v>2.6707168170582891E-3</c:v>
                </c:pt>
                <c:pt idx="5">
                  <c:v>-4.7066888277176304E-2</c:v>
                </c:pt>
                <c:pt idx="6">
                  <c:v>-0.14748784440842788</c:v>
                </c:pt>
                <c:pt idx="7">
                  <c:v>1.5231061713951394E-3</c:v>
                </c:pt>
                <c:pt idx="8">
                  <c:v>-2.5626367560962782E-4</c:v>
                </c:pt>
                <c:pt idx="9">
                  <c:v>2.3515115399328615E-4</c:v>
                </c:pt>
                <c:pt idx="10">
                  <c:v>4.4551397652254103E-3</c:v>
                </c:pt>
                <c:pt idx="11">
                  <c:v>5.1186402239932136E-3</c:v>
                </c:pt>
                <c:pt idx="12">
                  <c:v>3.1241005555403415E-3</c:v>
                </c:pt>
                <c:pt idx="13">
                  <c:v>3.3277630309750039E-3</c:v>
                </c:pt>
                <c:pt idx="14">
                  <c:v>2.4004587083451285E-2</c:v>
                </c:pt>
                <c:pt idx="15">
                  <c:v>1.4004218526995901E-2</c:v>
                </c:pt>
                <c:pt idx="16">
                  <c:v>7.49276866652826E-2</c:v>
                </c:pt>
                <c:pt idx="17">
                  <c:v>5.8303902849145564E-2</c:v>
                </c:pt>
                <c:pt idx="18">
                  <c:v>1.4819221555939345E-2</c:v>
                </c:pt>
                <c:pt idx="19">
                  <c:v>4.1274153213914817E-2</c:v>
                </c:pt>
                <c:pt idx="20">
                  <c:v>5.7947254321118385E-2</c:v>
                </c:pt>
                <c:pt idx="21">
                  <c:v>1.4865357514024732E-2</c:v>
                </c:pt>
                <c:pt idx="22">
                  <c:v>-2.8684020052006541E-3</c:v>
                </c:pt>
                <c:pt idx="23">
                  <c:v>1.376492095924293E-2</c:v>
                </c:pt>
                <c:pt idx="24">
                  <c:v>9.8652805770658748E-3</c:v>
                </c:pt>
              </c:numCache>
            </c:numRef>
          </c:val>
          <c:extLst xmlns:c16r2="http://schemas.microsoft.com/office/drawing/2015/06/chart">
            <c:ext xmlns:c16="http://schemas.microsoft.com/office/drawing/2014/chart" uri="{C3380CC4-5D6E-409C-BE32-E72D297353CC}">
              <c16:uniqueId val="{00000001-4FA3-4923-82C8-7C458D28D9D4}"/>
            </c:ext>
          </c:extLst>
        </c:ser>
        <c:dLbls>
          <c:showLegendKey val="0"/>
          <c:showVal val="0"/>
          <c:showCatName val="0"/>
          <c:showSerName val="0"/>
          <c:showPercent val="0"/>
          <c:showBubbleSize val="0"/>
        </c:dLbls>
        <c:gapWidth val="150"/>
        <c:axId val="337318280"/>
        <c:axId val="337320240"/>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Affordability'!$GO$8:$GO$32</c:f>
              <c:numCache>
                <c:formatCode>#,##0.00</c:formatCode>
                <c:ptCount val="25"/>
                <c:pt idx="0">
                  <c:v>0.30212302667392488</c:v>
                </c:pt>
                <c:pt idx="1">
                  <c:v>0.29444651509504288</c:v>
                </c:pt>
                <c:pt idx="2">
                  <c:v>0.29406425848611362</c:v>
                </c:pt>
                <c:pt idx="3">
                  <c:v>0.30376127937103548</c:v>
                </c:pt>
                <c:pt idx="4">
                  <c:v>0.3136446097678911</c:v>
                </c:pt>
                <c:pt idx="5">
                  <c:v>0.33661638199725719</c:v>
                </c:pt>
                <c:pt idx="6">
                  <c:v>0.38607780052646973</c:v>
                </c:pt>
                <c:pt idx="7">
                  <c:v>0.39425180863017212</c:v>
                </c:pt>
                <c:pt idx="8">
                  <c:v>0.4118796610318024</c:v>
                </c:pt>
                <c:pt idx="9">
                  <c:v>0.42930550343371393</c:v>
                </c:pt>
                <c:pt idx="10">
                  <c:v>0.43525159984764744</c:v>
                </c:pt>
                <c:pt idx="11">
                  <c:v>0.45559799768295878</c:v>
                </c:pt>
                <c:pt idx="12">
                  <c:v>0.47148115733484819</c:v>
                </c:pt>
                <c:pt idx="13">
                  <c:v>0.47422855229519434</c:v>
                </c:pt>
                <c:pt idx="14">
                  <c:v>0.47574206640461092</c:v>
                </c:pt>
                <c:pt idx="15">
                  <c:v>0.46501972181855927</c:v>
                </c:pt>
                <c:pt idx="16">
                  <c:v>0.43260558601962951</c:v>
                </c:pt>
                <c:pt idx="17">
                  <c:v>0.41388220780974561</c:v>
                </c:pt>
                <c:pt idx="18">
                  <c:v>0.4143119855566238</c:v>
                </c:pt>
                <c:pt idx="19">
                  <c:v>0.40410645845014237</c:v>
                </c:pt>
                <c:pt idx="20">
                  <c:v>0.38915460080638581</c:v>
                </c:pt>
                <c:pt idx="21">
                  <c:v>0.38988821274428331</c:v>
                </c:pt>
                <c:pt idx="22">
                  <c:v>0.40649532207764277</c:v>
                </c:pt>
                <c:pt idx="23">
                  <c:v>0.41370531452211734</c:v>
                </c:pt>
                <c:pt idx="24">
                  <c:v>0.4147058823529412</c:v>
                </c:pt>
              </c:numCache>
            </c:numRef>
          </c:val>
          <c:smooth val="0"/>
          <c:extLst xmlns:c16r2="http://schemas.microsoft.com/office/drawing/2015/06/chart">
            <c:ext xmlns:c16="http://schemas.microsoft.com/office/drawing/2014/chart" uri="{C3380CC4-5D6E-409C-BE32-E72D297353CC}">
              <c16:uniqueId val="{00000002-4FA3-4923-82C8-7C458D28D9D4}"/>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4FA3-4923-82C8-7C458D28D9D4}"/>
            </c:ext>
          </c:extLst>
        </c:ser>
        <c:dLbls>
          <c:showLegendKey val="0"/>
          <c:showVal val="0"/>
          <c:showCatName val="0"/>
          <c:showSerName val="0"/>
          <c:showPercent val="0"/>
          <c:showBubbleSize val="0"/>
        </c:dLbls>
        <c:marker val="1"/>
        <c:smooth val="0"/>
        <c:axId val="336122984"/>
        <c:axId val="337319456"/>
      </c:lineChart>
      <c:catAx>
        <c:axId val="33612298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9456"/>
        <c:crosses val="autoZero"/>
        <c:auto val="1"/>
        <c:lblAlgn val="ctr"/>
        <c:lblOffset val="100"/>
        <c:noMultiLvlLbl val="0"/>
      </c:catAx>
      <c:valAx>
        <c:axId val="337319456"/>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6122984"/>
        <c:crosses val="autoZero"/>
        <c:crossBetween val="between"/>
      </c:valAx>
      <c:valAx>
        <c:axId val="337320240"/>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18280"/>
        <c:crosses val="max"/>
        <c:crossBetween val="between"/>
      </c:valAx>
      <c:catAx>
        <c:axId val="337318280"/>
        <c:scaling>
          <c:orientation val="minMax"/>
        </c:scaling>
        <c:delete val="1"/>
        <c:axPos val="b"/>
        <c:numFmt formatCode="General" sourceLinked="1"/>
        <c:majorTickMark val="out"/>
        <c:minorTickMark val="none"/>
        <c:tickLblPos val="none"/>
        <c:crossAx val="337320240"/>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Hamilton</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Table'!$BI$6:$BI$30</c:f>
              <c:numCache>
                <c:formatCode>0.0%</c:formatCode>
                <c:ptCount val="25"/>
                <c:pt idx="0" formatCode="General">
                  <c:v>0</c:v>
                </c:pt>
                <c:pt idx="1">
                  <c:v>4.4444444444444446E-2</c:v>
                </c:pt>
                <c:pt idx="2">
                  <c:v>5.7446808510638298E-2</c:v>
                </c:pt>
                <c:pt idx="3">
                  <c:v>4.6277665995975853E-2</c:v>
                </c:pt>
                <c:pt idx="4">
                  <c:v>1.9230769230769232E-2</c:v>
                </c:pt>
                <c:pt idx="5">
                  <c:v>0</c:v>
                </c:pt>
                <c:pt idx="6">
                  <c:v>3.7735849056603772E-2</c:v>
                </c:pt>
                <c:pt idx="7">
                  <c:v>0</c:v>
                </c:pt>
                <c:pt idx="8">
                  <c:v>3.8181818181818185E-2</c:v>
                </c:pt>
                <c:pt idx="9">
                  <c:v>5.0788091068301226E-2</c:v>
                </c:pt>
                <c:pt idx="10">
                  <c:v>3.3333333333333333E-2</c:v>
                </c:pt>
                <c:pt idx="11">
                  <c:v>3.2258064516129031E-2</c:v>
                </c:pt>
                <c:pt idx="12">
                  <c:v>3.125E-2</c:v>
                </c:pt>
                <c:pt idx="13">
                  <c:v>2.8787878787878789E-2</c:v>
                </c:pt>
                <c:pt idx="14">
                  <c:v>1.6200294550810016E-2</c:v>
                </c:pt>
                <c:pt idx="15">
                  <c:v>-5.7971014492753624E-3</c:v>
                </c:pt>
                <c:pt idx="16">
                  <c:v>1.8950437317784258E-2</c:v>
                </c:pt>
                <c:pt idx="17">
                  <c:v>1.4306151645207439E-3</c:v>
                </c:pt>
                <c:pt idx="18">
                  <c:v>0</c:v>
                </c:pt>
                <c:pt idx="19">
                  <c:v>0</c:v>
                </c:pt>
                <c:pt idx="20">
                  <c:v>2.1428571428571429E-2</c:v>
                </c:pt>
                <c:pt idx="21">
                  <c:v>2.097902097902098E-2</c:v>
                </c:pt>
                <c:pt idx="22">
                  <c:v>-6.8493150684931503E-3</c:v>
                </c:pt>
                <c:pt idx="23">
                  <c:v>7.7241379310344832E-2</c:v>
                </c:pt>
                <c:pt idx="24">
                  <c:v>2.4327784891165175E-2</c:v>
                </c:pt>
              </c:numCache>
            </c:numRef>
          </c:val>
          <c:extLst xmlns:c16r2="http://schemas.microsoft.com/office/drawing/2015/06/chart">
            <c:ext xmlns:c16="http://schemas.microsoft.com/office/drawing/2014/chart" uri="{C3380CC4-5D6E-409C-BE32-E72D297353CC}">
              <c16:uniqueId val="{00000000-0E21-4B76-AA99-376C97ADA208}"/>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Table'!$BF$6:$BF$30</c:f>
              <c:numCache>
                <c:formatCode>0.0%</c:formatCode>
                <c:ptCount val="25"/>
                <c:pt idx="0" formatCode="General">
                  <c:v>0</c:v>
                </c:pt>
                <c:pt idx="1">
                  <c:v>9.0502793296089387E-2</c:v>
                </c:pt>
                <c:pt idx="2">
                  <c:v>2.5055886736214606E-2</c:v>
                </c:pt>
                <c:pt idx="3">
                  <c:v>1.4720581553839164E-2</c:v>
                </c:pt>
                <c:pt idx="4">
                  <c:v>-5.5655055072982573E-3</c:v>
                </c:pt>
                <c:pt idx="5">
                  <c:v>-5.1315416237049612E-2</c:v>
                </c:pt>
                <c:pt idx="6">
                  <c:v>-0.14209776934029425</c:v>
                </c:pt>
                <c:pt idx="7">
                  <c:v>1.6662978535073568E-3</c:v>
                </c:pt>
                <c:pt idx="8">
                  <c:v>-4.4957174701147558E-4</c:v>
                </c:pt>
                <c:pt idx="9">
                  <c:v>5.5807333194103333E-4</c:v>
                </c:pt>
                <c:pt idx="10">
                  <c:v>5.8371732397911359E-3</c:v>
                </c:pt>
                <c:pt idx="11">
                  <c:v>6.3907656730234725E-3</c:v>
                </c:pt>
                <c:pt idx="12">
                  <c:v>3.7861057556445956E-3</c:v>
                </c:pt>
                <c:pt idx="13">
                  <c:v>3.9022629864376942E-3</c:v>
                </c:pt>
                <c:pt idx="14">
                  <c:v>2.0738569614181489E-2</c:v>
                </c:pt>
                <c:pt idx="15">
                  <c:v>2.3737101851287058E-2</c:v>
                </c:pt>
                <c:pt idx="16">
                  <c:v>4.4193347839602139E-2</c:v>
                </c:pt>
                <c:pt idx="17">
                  <c:v>4.479082630530748E-2</c:v>
                </c:pt>
                <c:pt idx="18">
                  <c:v>7.4756218366799302E-3</c:v>
                </c:pt>
                <c:pt idx="19">
                  <c:v>6.9737263848561312E-2</c:v>
                </c:pt>
                <c:pt idx="20">
                  <c:v>6.2648575503785289E-2</c:v>
                </c:pt>
                <c:pt idx="21">
                  <c:v>2.1347642773738046E-2</c:v>
                </c:pt>
                <c:pt idx="22">
                  <c:v>1.2694818099402847E-2</c:v>
                </c:pt>
                <c:pt idx="23">
                  <c:v>1.9764271969211034E-2</c:v>
                </c:pt>
                <c:pt idx="24">
                  <c:v>2.1622046624995086E-2</c:v>
                </c:pt>
              </c:numCache>
            </c:numRef>
          </c:val>
          <c:extLst xmlns:c16r2="http://schemas.microsoft.com/office/drawing/2015/06/chart">
            <c:ext xmlns:c16="http://schemas.microsoft.com/office/drawing/2014/chart" uri="{C3380CC4-5D6E-409C-BE32-E72D297353CC}">
              <c16:uniqueId val="{00000001-0E21-4B76-AA99-376C97ADA208}"/>
            </c:ext>
          </c:extLst>
        </c:ser>
        <c:dLbls>
          <c:showLegendKey val="0"/>
          <c:showVal val="0"/>
          <c:showCatName val="0"/>
          <c:showSerName val="0"/>
          <c:showPercent val="0"/>
          <c:showBubbleSize val="0"/>
        </c:dLbls>
        <c:gapWidth val="150"/>
        <c:axId val="337321024"/>
        <c:axId val="337320632"/>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Affordability'!$GS$8:$GS$32</c:f>
              <c:numCache>
                <c:formatCode>#,##0.00</c:formatCode>
                <c:ptCount val="25"/>
                <c:pt idx="0">
                  <c:v>0.27425088877602843</c:v>
                </c:pt>
                <c:pt idx="1">
                  <c:v>0.26266766020864379</c:v>
                </c:pt>
                <c:pt idx="2">
                  <c:v>0.2709677419354839</c:v>
                </c:pt>
                <c:pt idx="3">
                  <c:v>0.27939464493597205</c:v>
                </c:pt>
                <c:pt idx="4">
                  <c:v>0.28636136462896844</c:v>
                </c:pt>
                <c:pt idx="5">
                  <c:v>0.30185097294731844</c:v>
                </c:pt>
                <c:pt idx="6">
                  <c:v>0.36512502766098692</c:v>
                </c:pt>
                <c:pt idx="7">
                  <c:v>0.3645176327120333</c:v>
                </c:pt>
                <c:pt idx="8">
                  <c:v>0.37860578915436971</c:v>
                </c:pt>
                <c:pt idx="9">
                  <c:v>0.39761255748814889</c:v>
                </c:pt>
                <c:pt idx="10">
                  <c:v>0.40848192961592816</c:v>
                </c:pt>
                <c:pt idx="11">
                  <c:v>0.41898115566786576</c:v>
                </c:pt>
                <c:pt idx="12">
                  <c:v>0.43044460797474721</c:v>
                </c:pt>
                <c:pt idx="13">
                  <c:v>0.44111484902589843</c:v>
                </c:pt>
                <c:pt idx="14">
                  <c:v>0.43915362155883625</c:v>
                </c:pt>
                <c:pt idx="15">
                  <c:v>0.42648430214485544</c:v>
                </c:pt>
                <c:pt idx="16">
                  <c:v>0.41617423351601734</c:v>
                </c:pt>
                <c:pt idx="17">
                  <c:v>0.39890244840624228</c:v>
                </c:pt>
                <c:pt idx="18">
                  <c:v>0.39594253176967453</c:v>
                </c:pt>
                <c:pt idx="19">
                  <c:v>0.37013063408224567</c:v>
                </c:pt>
                <c:pt idx="20">
                  <c:v>0.35577331351839075</c:v>
                </c:pt>
                <c:pt idx="21">
                  <c:v>0.35564490885787237</c:v>
                </c:pt>
                <c:pt idx="22">
                  <c:v>0.34878127004490056</c:v>
                </c:pt>
                <c:pt idx="23">
                  <c:v>0.36843967448991627</c:v>
                </c:pt>
                <c:pt idx="24">
                  <c:v>0.36941547696925386</c:v>
                </c:pt>
              </c:numCache>
            </c:numRef>
          </c:val>
          <c:smooth val="0"/>
          <c:extLst xmlns:c16r2="http://schemas.microsoft.com/office/drawing/2015/06/chart">
            <c:ext xmlns:c16="http://schemas.microsoft.com/office/drawing/2014/chart" uri="{C3380CC4-5D6E-409C-BE32-E72D297353CC}">
              <c16:uniqueId val="{00000002-0E21-4B76-AA99-376C97ADA208}"/>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0E21-4B76-AA99-376C97ADA208}"/>
            </c:ext>
          </c:extLst>
        </c:ser>
        <c:dLbls>
          <c:showLegendKey val="0"/>
          <c:showVal val="0"/>
          <c:showCatName val="0"/>
          <c:showSerName val="0"/>
          <c:showPercent val="0"/>
          <c:showBubbleSize val="0"/>
        </c:dLbls>
        <c:marker val="1"/>
        <c:smooth val="0"/>
        <c:axId val="337319064"/>
        <c:axId val="337319848"/>
      </c:lineChart>
      <c:catAx>
        <c:axId val="33731906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9848"/>
        <c:crosses val="autoZero"/>
        <c:auto val="1"/>
        <c:lblAlgn val="ctr"/>
        <c:lblOffset val="100"/>
        <c:noMultiLvlLbl val="0"/>
      </c:catAx>
      <c:valAx>
        <c:axId val="337319848"/>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9064"/>
        <c:crosses val="autoZero"/>
        <c:crossBetween val="between"/>
      </c:valAx>
      <c:valAx>
        <c:axId val="337320632"/>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21024"/>
        <c:crosses val="max"/>
        <c:crossBetween val="between"/>
      </c:valAx>
      <c:catAx>
        <c:axId val="337321024"/>
        <c:scaling>
          <c:orientation val="minMax"/>
        </c:scaling>
        <c:delete val="1"/>
        <c:axPos val="b"/>
        <c:numFmt formatCode="General" sourceLinked="1"/>
        <c:majorTickMark val="out"/>
        <c:minorTickMark val="none"/>
        <c:tickLblPos val="none"/>
        <c:crossAx val="337320632"/>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Montreal</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Table'!$BP$6:$BP$30</c:f>
              <c:numCache>
                <c:formatCode>0.0%</c:formatCode>
                <c:ptCount val="25"/>
                <c:pt idx="0" formatCode="General">
                  <c:v>0</c:v>
                </c:pt>
                <c:pt idx="1">
                  <c:v>1.7857142857142856E-2</c:v>
                </c:pt>
                <c:pt idx="2">
                  <c:v>3.1578947368421054E-2</c:v>
                </c:pt>
                <c:pt idx="3">
                  <c:v>3.4013605442176869E-3</c:v>
                </c:pt>
                <c:pt idx="4">
                  <c:v>0</c:v>
                </c:pt>
                <c:pt idx="5">
                  <c:v>-1.6949152542372881E-2</c:v>
                </c:pt>
                <c:pt idx="6">
                  <c:v>3.4482758620689655E-2</c:v>
                </c:pt>
                <c:pt idx="7">
                  <c:v>0</c:v>
                </c:pt>
                <c:pt idx="8">
                  <c:v>0</c:v>
                </c:pt>
                <c:pt idx="9">
                  <c:v>0</c:v>
                </c:pt>
                <c:pt idx="10">
                  <c:v>0</c:v>
                </c:pt>
                <c:pt idx="11">
                  <c:v>8.3333333333333329E-2</c:v>
                </c:pt>
                <c:pt idx="12">
                  <c:v>0</c:v>
                </c:pt>
                <c:pt idx="13">
                  <c:v>4.6153846153846156E-2</c:v>
                </c:pt>
                <c:pt idx="14">
                  <c:v>5.8823529411764705E-2</c:v>
                </c:pt>
                <c:pt idx="15">
                  <c:v>4.1666666666666664E-2</c:v>
                </c:pt>
                <c:pt idx="16">
                  <c:v>2.6666666666666668E-2</c:v>
                </c:pt>
                <c:pt idx="17">
                  <c:v>2.5974025974025976E-2</c:v>
                </c:pt>
                <c:pt idx="18">
                  <c:v>1.2658227848101266E-2</c:v>
                </c:pt>
                <c:pt idx="19">
                  <c:v>2.5000000000000001E-2</c:v>
                </c:pt>
                <c:pt idx="20">
                  <c:v>3.6585365853658534E-2</c:v>
                </c:pt>
                <c:pt idx="21">
                  <c:v>5.8823529411764705E-2</c:v>
                </c:pt>
                <c:pt idx="22">
                  <c:v>-3.3333333333333333E-2</c:v>
                </c:pt>
                <c:pt idx="23">
                  <c:v>3.4482758620689655E-2</c:v>
                </c:pt>
                <c:pt idx="24">
                  <c:v>0</c:v>
                </c:pt>
              </c:numCache>
            </c:numRef>
          </c:val>
          <c:extLst xmlns:c16r2="http://schemas.microsoft.com/office/drawing/2015/06/chart">
            <c:ext xmlns:c16="http://schemas.microsoft.com/office/drawing/2014/chart" uri="{C3380CC4-5D6E-409C-BE32-E72D297353CC}">
              <c16:uniqueId val="{00000000-C9CB-4D40-9D88-8897D3E2A6B7}"/>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Table'!$BM$6:$BM$30</c:f>
              <c:numCache>
                <c:formatCode>0.0%</c:formatCode>
                <c:ptCount val="25"/>
                <c:pt idx="0" formatCode="General">
                  <c:v>0</c:v>
                </c:pt>
                <c:pt idx="1">
                  <c:v>0.11875755603087511</c:v>
                </c:pt>
                <c:pt idx="2">
                  <c:v>2.8428927680798004E-2</c:v>
                </c:pt>
                <c:pt idx="3">
                  <c:v>2.1015195602974459E-2</c:v>
                </c:pt>
                <c:pt idx="4">
                  <c:v>-1.8524382520582649E-2</c:v>
                </c:pt>
                <c:pt idx="5">
                  <c:v>0</c:v>
                </c:pt>
                <c:pt idx="6">
                  <c:v>0</c:v>
                </c:pt>
                <c:pt idx="7">
                  <c:v>-1.4518470721084045E-2</c:v>
                </c:pt>
                <c:pt idx="8">
                  <c:v>-4.9107873629071859E-3</c:v>
                </c:pt>
                <c:pt idx="9">
                  <c:v>2.3688106596479686E-2</c:v>
                </c:pt>
                <c:pt idx="10">
                  <c:v>9.4809577374256795E-3</c:v>
                </c:pt>
                <c:pt idx="11">
                  <c:v>2.11779687997453E-2</c:v>
                </c:pt>
                <c:pt idx="12">
                  <c:v>3.7249962587918399E-2</c:v>
                </c:pt>
                <c:pt idx="13">
                  <c:v>1.5698827772768265E-2</c:v>
                </c:pt>
                <c:pt idx="14">
                  <c:v>1.9315051061928303E-2</c:v>
                </c:pt>
                <c:pt idx="15">
                  <c:v>8.4192190448541156E-3</c:v>
                </c:pt>
                <c:pt idx="16">
                  <c:v>1.1881387649345036E-2</c:v>
                </c:pt>
                <c:pt idx="17">
                  <c:v>9.9465967901171438E-3</c:v>
                </c:pt>
                <c:pt idx="18">
                  <c:v>6.1976544694948626E-3</c:v>
                </c:pt>
                <c:pt idx="19">
                  <c:v>2.3593608699425762E-2</c:v>
                </c:pt>
                <c:pt idx="20">
                  <c:v>5.7385120350109458E-3</c:v>
                </c:pt>
                <c:pt idx="21">
                  <c:v>2.7949567307953806E-2</c:v>
                </c:pt>
                <c:pt idx="22">
                  <c:v>8.9093193994311787E-2</c:v>
                </c:pt>
                <c:pt idx="23">
                  <c:v>2.5264180736062188E-2</c:v>
                </c:pt>
                <c:pt idx="24">
                  <c:v>1.0188366307309561E-2</c:v>
                </c:pt>
              </c:numCache>
            </c:numRef>
          </c:val>
          <c:extLst xmlns:c16r2="http://schemas.microsoft.com/office/drawing/2015/06/chart">
            <c:ext xmlns:c16="http://schemas.microsoft.com/office/drawing/2014/chart" uri="{C3380CC4-5D6E-409C-BE32-E72D297353CC}">
              <c16:uniqueId val="{00000001-C9CB-4D40-9D88-8897D3E2A6B7}"/>
            </c:ext>
          </c:extLst>
        </c:ser>
        <c:dLbls>
          <c:showLegendKey val="0"/>
          <c:showVal val="0"/>
          <c:showCatName val="0"/>
          <c:showSerName val="0"/>
          <c:showPercent val="0"/>
          <c:showBubbleSize val="0"/>
        </c:dLbls>
        <c:gapWidth val="150"/>
        <c:axId val="337307304"/>
        <c:axId val="337312008"/>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Affordability'!$HO$8:$HO$32</c:f>
              <c:numCache>
                <c:formatCode>#,##0.00</c:formatCode>
                <c:ptCount val="25"/>
                <c:pt idx="0">
                  <c:v>0.6249418766855761</c:v>
                </c:pt>
                <c:pt idx="1">
                  <c:v>0.5685785536159601</c:v>
                </c:pt>
                <c:pt idx="2">
                  <c:v>0.57032007759456838</c:v>
                </c:pt>
                <c:pt idx="3">
                  <c:v>0.56048131728942363</c:v>
                </c:pt>
                <c:pt idx="4">
                  <c:v>0.57105984836263912</c:v>
                </c:pt>
                <c:pt idx="5">
                  <c:v>0.56138086788191643</c:v>
                </c:pt>
                <c:pt idx="6">
                  <c:v>0.58073882884336181</c:v>
                </c:pt>
                <c:pt idx="7">
                  <c:v>0.58929448354886238</c:v>
                </c:pt>
                <c:pt idx="8">
                  <c:v>0.59220266491199214</c:v>
                </c:pt>
                <c:pt idx="9">
                  <c:v>0.57849911618190586</c:v>
                </c:pt>
                <c:pt idx="10">
                  <c:v>0.57306590257879653</c:v>
                </c:pt>
                <c:pt idx="11">
                  <c:v>0.60794632613358612</c:v>
                </c:pt>
                <c:pt idx="12">
                  <c:v>0.58611361587015331</c:v>
                </c:pt>
                <c:pt idx="13">
                  <c:v>0.60368782237373597</c:v>
                </c:pt>
                <c:pt idx="14">
                  <c:v>0.62708665989258239</c:v>
                </c:pt>
                <c:pt idx="15">
                  <c:v>0.64776162372247015</c:v>
                </c:pt>
                <c:pt idx="16">
                  <c:v>0.65722650415247652</c:v>
                </c:pt>
                <c:pt idx="17">
                  <c:v>0.66765641330467385</c:v>
                </c:pt>
                <c:pt idx="18">
                  <c:v>0.67194328798649394</c:v>
                </c:pt>
                <c:pt idx="19">
                  <c:v>0.67286652078774623</c:v>
                </c:pt>
                <c:pt idx="20">
                  <c:v>0.69350390809849383</c:v>
                </c:pt>
                <c:pt idx="21">
                  <c:v>0.71433295852900325</c:v>
                </c:pt>
                <c:pt idx="22">
                  <c:v>0.63403376654925303</c:v>
                </c:pt>
                <c:pt idx="23">
                  <c:v>0.63973462859850727</c:v>
                </c:pt>
                <c:pt idx="24">
                  <c:v>0.63328251436613114</c:v>
                </c:pt>
              </c:numCache>
            </c:numRef>
          </c:val>
          <c:smooth val="0"/>
          <c:extLst xmlns:c16r2="http://schemas.microsoft.com/office/drawing/2015/06/chart">
            <c:ext xmlns:c16="http://schemas.microsoft.com/office/drawing/2014/chart" uri="{C3380CC4-5D6E-409C-BE32-E72D297353CC}">
              <c16:uniqueId val="{00000002-C9CB-4D40-9D88-8897D3E2A6B7}"/>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C9CB-4D40-9D88-8897D3E2A6B7}"/>
            </c:ext>
          </c:extLst>
        </c:ser>
        <c:dLbls>
          <c:showLegendKey val="0"/>
          <c:showVal val="0"/>
          <c:showCatName val="0"/>
          <c:showSerName val="0"/>
          <c:showPercent val="0"/>
          <c:showBubbleSize val="0"/>
        </c:dLbls>
        <c:marker val="1"/>
        <c:smooth val="0"/>
        <c:axId val="337306912"/>
        <c:axId val="337306520"/>
      </c:lineChart>
      <c:catAx>
        <c:axId val="33730691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06520"/>
        <c:crosses val="autoZero"/>
        <c:auto val="1"/>
        <c:lblAlgn val="ctr"/>
        <c:lblOffset val="100"/>
        <c:noMultiLvlLbl val="0"/>
      </c:catAx>
      <c:valAx>
        <c:axId val="33730652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06912"/>
        <c:crosses val="autoZero"/>
        <c:crossBetween val="between"/>
      </c:valAx>
      <c:valAx>
        <c:axId val="33731200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07304"/>
        <c:crosses val="max"/>
        <c:crossBetween val="between"/>
      </c:valAx>
      <c:catAx>
        <c:axId val="337307304"/>
        <c:scaling>
          <c:orientation val="minMax"/>
        </c:scaling>
        <c:delete val="1"/>
        <c:axPos val="b"/>
        <c:numFmt formatCode="General" sourceLinked="1"/>
        <c:majorTickMark val="out"/>
        <c:minorTickMark val="none"/>
        <c:tickLblPos val="none"/>
        <c:crossAx val="33731200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Montreal</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Table'!$BQ$6:$BQ$30</c:f>
              <c:numCache>
                <c:formatCode>0.0%</c:formatCode>
                <c:ptCount val="25"/>
                <c:pt idx="0" formatCode="General">
                  <c:v>0</c:v>
                </c:pt>
                <c:pt idx="1">
                  <c:v>4.6153846153846156E-2</c:v>
                </c:pt>
                <c:pt idx="2">
                  <c:v>2.9411764705882353E-2</c:v>
                </c:pt>
                <c:pt idx="3">
                  <c:v>-1.4285714285714285E-2</c:v>
                </c:pt>
                <c:pt idx="4">
                  <c:v>1.1594202898550725E-2</c:v>
                </c:pt>
                <c:pt idx="5">
                  <c:v>2.8653295128939827E-3</c:v>
                </c:pt>
                <c:pt idx="6">
                  <c:v>0</c:v>
                </c:pt>
                <c:pt idx="7">
                  <c:v>-2.8571428571428571E-2</c:v>
                </c:pt>
                <c:pt idx="8">
                  <c:v>2.9411764705882353E-2</c:v>
                </c:pt>
                <c:pt idx="9">
                  <c:v>0</c:v>
                </c:pt>
                <c:pt idx="10">
                  <c:v>1.4285714285714285E-2</c:v>
                </c:pt>
                <c:pt idx="11">
                  <c:v>1.4084507042253521E-2</c:v>
                </c:pt>
                <c:pt idx="12">
                  <c:v>4.1666666666666664E-2</c:v>
                </c:pt>
                <c:pt idx="13">
                  <c:v>6.6666666666666666E-2</c:v>
                </c:pt>
                <c:pt idx="14">
                  <c:v>0</c:v>
                </c:pt>
                <c:pt idx="15">
                  <c:v>6.25E-2</c:v>
                </c:pt>
                <c:pt idx="16">
                  <c:v>5.8823529411764705E-2</c:v>
                </c:pt>
                <c:pt idx="17">
                  <c:v>0</c:v>
                </c:pt>
                <c:pt idx="18">
                  <c:v>2.2222222222222223E-2</c:v>
                </c:pt>
                <c:pt idx="19">
                  <c:v>4.3478260869565216E-2</c:v>
                </c:pt>
                <c:pt idx="20">
                  <c:v>4.1666666666666664E-2</c:v>
                </c:pt>
                <c:pt idx="21">
                  <c:v>0.02</c:v>
                </c:pt>
                <c:pt idx="22">
                  <c:v>-1.9607843137254902E-2</c:v>
                </c:pt>
                <c:pt idx="23">
                  <c:v>0.02</c:v>
                </c:pt>
                <c:pt idx="24">
                  <c:v>1.9607843137254902E-2</c:v>
                </c:pt>
              </c:numCache>
            </c:numRef>
          </c:val>
          <c:extLst xmlns:c16r2="http://schemas.microsoft.com/office/drawing/2015/06/chart">
            <c:ext xmlns:c16="http://schemas.microsoft.com/office/drawing/2014/chart" uri="{C3380CC4-5D6E-409C-BE32-E72D297353CC}">
              <c16:uniqueId val="{00000000-1168-41A1-A5FA-EA7C3DD7867D}"/>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Table'!$BN$6:$BN$30</c:f>
              <c:numCache>
                <c:formatCode>0.0%</c:formatCode>
                <c:ptCount val="25"/>
                <c:pt idx="0" formatCode="General">
                  <c:v>0</c:v>
                </c:pt>
                <c:pt idx="1">
                  <c:v>-3.0476542297746584E-3</c:v>
                </c:pt>
                <c:pt idx="2">
                  <c:v>0.12616952292728115</c:v>
                </c:pt>
                <c:pt idx="3">
                  <c:v>5.4571029036768949E-2</c:v>
                </c:pt>
                <c:pt idx="4">
                  <c:v>2.1538295937262524E-2</c:v>
                </c:pt>
                <c:pt idx="5">
                  <c:v>6.4520808915330592E-4</c:v>
                </c:pt>
                <c:pt idx="6">
                  <c:v>-1.1140785959557422E-2</c:v>
                </c:pt>
                <c:pt idx="7">
                  <c:v>-2.2291843506443476E-2</c:v>
                </c:pt>
                <c:pt idx="8">
                  <c:v>8.5310952066752453E-3</c:v>
                </c:pt>
                <c:pt idx="9">
                  <c:v>1.4009004391069019E-2</c:v>
                </c:pt>
                <c:pt idx="10">
                  <c:v>-5.3252163658573789E-4</c:v>
                </c:pt>
                <c:pt idx="11">
                  <c:v>2.8356056066568328E-2</c:v>
                </c:pt>
                <c:pt idx="12">
                  <c:v>3.6221404253338016E-2</c:v>
                </c:pt>
                <c:pt idx="13">
                  <c:v>1.9634896434182165E-2</c:v>
                </c:pt>
                <c:pt idx="14">
                  <c:v>2.1755568948068692E-2</c:v>
                </c:pt>
                <c:pt idx="15">
                  <c:v>7.0804757598942697E-2</c:v>
                </c:pt>
                <c:pt idx="16">
                  <c:v>7.3891715210692419E-2</c:v>
                </c:pt>
                <c:pt idx="17">
                  <c:v>3.2381028421559453E-2</c:v>
                </c:pt>
                <c:pt idx="18">
                  <c:v>9.5782365217431803E-3</c:v>
                </c:pt>
                <c:pt idx="19">
                  <c:v>2.0434858809587588E-2</c:v>
                </c:pt>
                <c:pt idx="20">
                  <c:v>7.1658251561410556E-3</c:v>
                </c:pt>
                <c:pt idx="21">
                  <c:v>1.8692834225323692E-2</c:v>
                </c:pt>
                <c:pt idx="22">
                  <c:v>5.2964163964413405E-2</c:v>
                </c:pt>
                <c:pt idx="23">
                  <c:v>2.1951989892608971E-2</c:v>
                </c:pt>
                <c:pt idx="24">
                  <c:v>9.6327203420388391E-3</c:v>
                </c:pt>
              </c:numCache>
            </c:numRef>
          </c:val>
          <c:extLst xmlns:c16r2="http://schemas.microsoft.com/office/drawing/2015/06/chart">
            <c:ext xmlns:c16="http://schemas.microsoft.com/office/drawing/2014/chart" uri="{C3380CC4-5D6E-409C-BE32-E72D297353CC}">
              <c16:uniqueId val="{00000001-1168-41A1-A5FA-EA7C3DD7867D}"/>
            </c:ext>
          </c:extLst>
        </c:ser>
        <c:dLbls>
          <c:showLegendKey val="0"/>
          <c:showVal val="0"/>
          <c:showCatName val="0"/>
          <c:showSerName val="0"/>
          <c:showPercent val="0"/>
          <c:showBubbleSize val="0"/>
        </c:dLbls>
        <c:gapWidth val="150"/>
        <c:axId val="337315536"/>
        <c:axId val="337313968"/>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Affordability'!$HS$8:$HS$32</c:f>
              <c:numCache>
                <c:formatCode>#,##0.00</c:formatCode>
                <c:ptCount val="25"/>
                <c:pt idx="0">
                  <c:v>0.36017731806427777</c:v>
                </c:pt>
                <c:pt idx="1">
                  <c:v>0.37795275590551181</c:v>
                </c:pt>
                <c:pt idx="2">
                  <c:v>0.34547997038743111</c:v>
                </c:pt>
                <c:pt idx="3">
                  <c:v>0.32292233795772679</c:v>
                </c:pt>
                <c:pt idx="4">
                  <c:v>0.3197788730619896</c:v>
                </c:pt>
                <c:pt idx="5">
                  <c:v>0.32048836322014496</c:v>
                </c:pt>
                <c:pt idx="6">
                  <c:v>0.32409908171926849</c:v>
                </c:pt>
                <c:pt idx="7">
                  <c:v>0.32201747102632022</c:v>
                </c:pt>
                <c:pt idx="8">
                  <c:v>0.3286845340622826</c:v>
                </c:pt>
                <c:pt idx="9">
                  <c:v>0.32414360487820687</c:v>
                </c:pt>
                <c:pt idx="10">
                  <c:v>0.32894940047813492</c:v>
                </c:pt>
                <c:pt idx="11">
                  <c:v>0.3243842331241355</c:v>
                </c:pt>
                <c:pt idx="12">
                  <c:v>0.32608884689186601</c:v>
                </c:pt>
                <c:pt idx="13">
                  <c:v>0.34113005014611741</c:v>
                </c:pt>
                <c:pt idx="14">
                  <c:v>0.33386659247409056</c:v>
                </c:pt>
                <c:pt idx="15">
                  <c:v>0.33127724917765294</c:v>
                </c:pt>
                <c:pt idx="16">
                  <c:v>0.32662897126390894</c:v>
                </c:pt>
                <c:pt idx="17">
                  <c:v>0.31638412782856196</c:v>
                </c:pt>
                <c:pt idx="18">
                  <c:v>0.32034653137829094</c:v>
                </c:pt>
                <c:pt idx="19">
                  <c:v>0.32758057856644823</c:v>
                </c:pt>
                <c:pt idx="20">
                  <c:v>0.33880197363443043</c:v>
                </c:pt>
                <c:pt idx="21">
                  <c:v>0.33923671738588179</c:v>
                </c:pt>
                <c:pt idx="22">
                  <c:v>0.31585596967782692</c:v>
                </c:pt>
                <c:pt idx="23">
                  <c:v>0.31525266573945293</c:v>
                </c:pt>
                <c:pt idx="24">
                  <c:v>0.3183673469387755</c:v>
                </c:pt>
              </c:numCache>
            </c:numRef>
          </c:val>
          <c:smooth val="0"/>
          <c:extLst xmlns:c16r2="http://schemas.microsoft.com/office/drawing/2015/06/chart">
            <c:ext xmlns:c16="http://schemas.microsoft.com/office/drawing/2014/chart" uri="{C3380CC4-5D6E-409C-BE32-E72D297353CC}">
              <c16:uniqueId val="{00000002-1168-41A1-A5FA-EA7C3DD7867D}"/>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1168-41A1-A5FA-EA7C3DD7867D}"/>
            </c:ext>
          </c:extLst>
        </c:ser>
        <c:dLbls>
          <c:showLegendKey val="0"/>
          <c:showVal val="0"/>
          <c:showCatName val="0"/>
          <c:showSerName val="0"/>
          <c:showPercent val="0"/>
          <c:showBubbleSize val="0"/>
        </c:dLbls>
        <c:marker val="1"/>
        <c:smooth val="0"/>
        <c:axId val="337307696"/>
        <c:axId val="337311616"/>
      </c:lineChart>
      <c:catAx>
        <c:axId val="337307696"/>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1616"/>
        <c:crosses val="autoZero"/>
        <c:auto val="1"/>
        <c:lblAlgn val="ctr"/>
        <c:lblOffset val="100"/>
        <c:noMultiLvlLbl val="0"/>
      </c:catAx>
      <c:valAx>
        <c:axId val="337311616"/>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07696"/>
        <c:crosses val="autoZero"/>
        <c:crossBetween val="between"/>
      </c:valAx>
      <c:valAx>
        <c:axId val="33731396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15536"/>
        <c:crosses val="max"/>
        <c:crossBetween val="between"/>
      </c:valAx>
      <c:catAx>
        <c:axId val="337315536"/>
        <c:scaling>
          <c:orientation val="minMax"/>
        </c:scaling>
        <c:delete val="1"/>
        <c:axPos val="b"/>
        <c:numFmt formatCode="General" sourceLinked="1"/>
        <c:majorTickMark val="out"/>
        <c:minorTickMark val="none"/>
        <c:tickLblPos val="none"/>
        <c:crossAx val="33731396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Calgary</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8CAE-442B-B9C2-ED5E40F4546E}"/>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Affordability'!$AS$8:$AS$32</c:f>
              <c:numCache>
                <c:formatCode>#,##0.00</c:formatCode>
                <c:ptCount val="25"/>
                <c:pt idx="0">
                  <c:v>0.38112176840500539</c:v>
                </c:pt>
                <c:pt idx="1">
                  <c:v>0.34304383337870953</c:v>
                </c:pt>
                <c:pt idx="2">
                  <c:v>0.34235409194652755</c:v>
                </c:pt>
                <c:pt idx="3">
                  <c:v>0.33771106941838647</c:v>
                </c:pt>
                <c:pt idx="4">
                  <c:v>0.3520185884403137</c:v>
                </c:pt>
                <c:pt idx="5">
                  <c:v>0.34548281223009153</c:v>
                </c:pt>
                <c:pt idx="6">
                  <c:v>0.34893764035239244</c:v>
                </c:pt>
                <c:pt idx="7">
                  <c:v>0.36474164133738601</c:v>
                </c:pt>
                <c:pt idx="8">
                  <c:v>0.40641182387466257</c:v>
                </c:pt>
                <c:pt idx="9">
                  <c:v>0.41854920799328532</c:v>
                </c:pt>
                <c:pt idx="10">
                  <c:v>0.42369077361337065</c:v>
                </c:pt>
                <c:pt idx="11">
                  <c:v>0.44034853858649203</c:v>
                </c:pt>
                <c:pt idx="12">
                  <c:v>0.45622420160764721</c:v>
                </c:pt>
                <c:pt idx="13">
                  <c:v>0.44732054990606268</c:v>
                </c:pt>
                <c:pt idx="14">
                  <c:v>0.43826650986464871</c:v>
                </c:pt>
                <c:pt idx="15">
                  <c:v>0.43083551315587015</c:v>
                </c:pt>
                <c:pt idx="16">
                  <c:v>0.42588462648086495</c:v>
                </c:pt>
                <c:pt idx="17">
                  <c:v>0.51971368500626014</c:v>
                </c:pt>
                <c:pt idx="18">
                  <c:v>0.56494774474791742</c:v>
                </c:pt>
                <c:pt idx="19">
                  <c:v>0.51581563120449292</c:v>
                </c:pt>
                <c:pt idx="20">
                  <c:v>0.4995049950499505</c:v>
                </c:pt>
                <c:pt idx="21">
                  <c:v>0.4951338745122662</c:v>
                </c:pt>
                <c:pt idx="22">
                  <c:v>0.52240112005600281</c:v>
                </c:pt>
                <c:pt idx="23">
                  <c:v>0.53074433656957931</c:v>
                </c:pt>
                <c:pt idx="24">
                  <c:v>0.57442150002146564</c:v>
                </c:pt>
              </c:numCache>
            </c:numRef>
          </c:val>
          <c:smooth val="0"/>
          <c:extLst xmlns:c16r2="http://schemas.microsoft.com/office/drawing/2015/06/chart">
            <c:ext xmlns:c16="http://schemas.microsoft.com/office/drawing/2014/chart" uri="{C3380CC4-5D6E-409C-BE32-E72D297353CC}">
              <c16:uniqueId val="{00000001-8CAE-442B-B9C2-ED5E40F4546E}"/>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Affordability'!$AT$8:$AT$32</c:f>
              <c:numCache>
                <c:formatCode>#,##0.00</c:formatCode>
                <c:ptCount val="25"/>
                <c:pt idx="0">
                  <c:v>0.41923394524550595</c:v>
                </c:pt>
                <c:pt idx="1">
                  <c:v>0.36918050639803973</c:v>
                </c:pt>
                <c:pt idx="2">
                  <c:v>0.36517769807629608</c:v>
                </c:pt>
                <c:pt idx="3">
                  <c:v>0.36419821211786779</c:v>
                </c:pt>
                <c:pt idx="4">
                  <c:v>0.38338658146964855</c:v>
                </c:pt>
                <c:pt idx="5">
                  <c:v>0.38003109345310071</c:v>
                </c:pt>
                <c:pt idx="6">
                  <c:v>0.39039557782000345</c:v>
                </c:pt>
                <c:pt idx="7">
                  <c:v>0.40947410678442392</c:v>
                </c:pt>
                <c:pt idx="8">
                  <c:v>0.45721330185899539</c:v>
                </c:pt>
                <c:pt idx="9">
                  <c:v>0.46877511295247959</c:v>
                </c:pt>
                <c:pt idx="10">
                  <c:v>0.45981944423156507</c:v>
                </c:pt>
                <c:pt idx="11">
                  <c:v>0.48927615398499119</c:v>
                </c:pt>
                <c:pt idx="12">
                  <c:v>0.50184662176841188</c:v>
                </c:pt>
                <c:pt idx="13">
                  <c:v>0.49205260489666897</c:v>
                </c:pt>
                <c:pt idx="14">
                  <c:v>0.46957126056926651</c:v>
                </c:pt>
                <c:pt idx="15">
                  <c:v>0.47699646099399906</c:v>
                </c:pt>
                <c:pt idx="16">
                  <c:v>0.4835851242621434</c:v>
                </c:pt>
                <c:pt idx="17">
                  <c:v>0.59058373296165922</c:v>
                </c:pt>
                <c:pt idx="18">
                  <c:v>0.63679750920816536</c:v>
                </c:pt>
                <c:pt idx="19">
                  <c:v>0.57011201343654472</c:v>
                </c:pt>
                <c:pt idx="20">
                  <c:v>0.54000540005400055</c:v>
                </c:pt>
                <c:pt idx="21">
                  <c:v>0.55110552989191375</c:v>
                </c:pt>
                <c:pt idx="22">
                  <c:v>0.57752887644382223</c:v>
                </c:pt>
                <c:pt idx="23">
                  <c:v>0.60582524271844662</c:v>
                </c:pt>
                <c:pt idx="24">
                  <c:v>0.64860687760271329</c:v>
                </c:pt>
              </c:numCache>
            </c:numRef>
          </c:val>
          <c:smooth val="0"/>
          <c:extLst xmlns:c16r2="http://schemas.microsoft.com/office/drawing/2015/06/chart">
            <c:ext xmlns:c16="http://schemas.microsoft.com/office/drawing/2014/chart" uri="{C3380CC4-5D6E-409C-BE32-E72D297353CC}">
              <c16:uniqueId val="{00000002-8CAE-442B-B9C2-ED5E40F4546E}"/>
            </c:ext>
          </c:extLst>
        </c:ser>
        <c:ser>
          <c:idx val="1"/>
          <c:order val="3"/>
          <c:tx>
            <c:v>Median</c:v>
          </c:tx>
          <c:spPr>
            <a:ln w="28575">
              <a:solidFill>
                <a:srgbClr val="FF6600"/>
              </a:solidFill>
            </a:ln>
          </c:spPr>
          <c:marker>
            <c:symbol val="circle"/>
            <c:size val="7"/>
            <c:spPr>
              <a:solidFill>
                <a:srgbClr val="FF6600"/>
              </a:solidFill>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Affordability'!$AQ$8:$AQ$32</c:f>
              <c:numCache>
                <c:formatCode>#,##0.00</c:formatCode>
                <c:ptCount val="25"/>
                <c:pt idx="0">
                  <c:v>0.4382900336657562</c:v>
                </c:pt>
                <c:pt idx="1">
                  <c:v>0.37898175878028861</c:v>
                </c:pt>
                <c:pt idx="2">
                  <c:v>0.37495924356048255</c:v>
                </c:pt>
                <c:pt idx="3">
                  <c:v>0.37744178346760843</c:v>
                </c:pt>
                <c:pt idx="4">
                  <c:v>0.3973279117049085</c:v>
                </c:pt>
                <c:pt idx="5">
                  <c:v>0.39730523406460527</c:v>
                </c:pt>
                <c:pt idx="6">
                  <c:v>0.40076006218690619</c:v>
                </c:pt>
                <c:pt idx="7">
                  <c:v>0.43011986006767217</c:v>
                </c:pt>
                <c:pt idx="8">
                  <c:v>0.48092065825168406</c:v>
                </c:pt>
                <c:pt idx="9">
                  <c:v>0.48551708127221099</c:v>
                </c:pt>
                <c:pt idx="10">
                  <c:v>0.48281041644314332</c:v>
                </c:pt>
                <c:pt idx="11">
                  <c:v>0.50884720014439078</c:v>
                </c:pt>
                <c:pt idx="12">
                  <c:v>0.51814034325439928</c:v>
                </c:pt>
                <c:pt idx="13">
                  <c:v>0.50483319203684218</c:v>
                </c:pt>
                <c:pt idx="14">
                  <c:v>0.49711944118933016</c:v>
                </c:pt>
                <c:pt idx="15">
                  <c:v>0.49176796430220032</c:v>
                </c:pt>
                <c:pt idx="16">
                  <c:v>0.50831390902554852</c:v>
                </c:pt>
                <c:pt idx="17">
                  <c:v>0.64964210625782515</c:v>
                </c:pt>
                <c:pt idx="18">
                  <c:v>0.6657691884260073</c:v>
                </c:pt>
                <c:pt idx="19">
                  <c:v>0.58640092810616029</c:v>
                </c:pt>
                <c:pt idx="20">
                  <c:v>0.56700567005670055</c:v>
                </c:pt>
                <c:pt idx="21">
                  <c:v>0.57855316858770234</c:v>
                </c:pt>
                <c:pt idx="22">
                  <c:v>0.60378018900945052</c:v>
                </c:pt>
                <c:pt idx="23">
                  <c:v>0.6317152103559871</c:v>
                </c:pt>
                <c:pt idx="24">
                  <c:v>0.66972910316404066</c:v>
                </c:pt>
              </c:numCache>
            </c:numRef>
          </c:val>
          <c:smooth val="0"/>
          <c:extLst xmlns:c16r2="http://schemas.microsoft.com/office/drawing/2015/06/chart">
            <c:ext xmlns:c16="http://schemas.microsoft.com/office/drawing/2014/chart" uri="{C3380CC4-5D6E-409C-BE32-E72D297353CC}">
              <c16:uniqueId val="{00000003-8CAE-442B-B9C2-ED5E40F4546E}"/>
            </c:ext>
          </c:extLst>
        </c:ser>
        <c:dLbls>
          <c:showLegendKey val="0"/>
          <c:showVal val="0"/>
          <c:showCatName val="0"/>
          <c:showSerName val="0"/>
          <c:showPercent val="0"/>
          <c:showBubbleSize val="0"/>
        </c:dLbls>
        <c:smooth val="0"/>
        <c:axId val="330860488"/>
        <c:axId val="330856568"/>
      </c:lineChart>
      <c:catAx>
        <c:axId val="33086048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6568"/>
        <c:crosses val="autoZero"/>
        <c:auto val="1"/>
        <c:lblAlgn val="ctr"/>
        <c:lblOffset val="100"/>
        <c:noMultiLvlLbl val="0"/>
      </c:catAx>
      <c:valAx>
        <c:axId val="330856568"/>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60488"/>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Montreal</a:t>
            </a:r>
            <a:r>
              <a:rPr lang="en-US" sz="1600" b="1" baseline="0"/>
              <a:t>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Table'!$BR$6:$BR$30</c:f>
              <c:numCache>
                <c:formatCode>0.0%</c:formatCode>
                <c:ptCount val="25"/>
                <c:pt idx="0" formatCode="General">
                  <c:v>0</c:v>
                </c:pt>
                <c:pt idx="1">
                  <c:v>1.3513513513513514E-2</c:v>
                </c:pt>
                <c:pt idx="2">
                  <c:v>6.6666666666666666E-2</c:v>
                </c:pt>
                <c:pt idx="3">
                  <c:v>0</c:v>
                </c:pt>
                <c:pt idx="4">
                  <c:v>0</c:v>
                </c:pt>
                <c:pt idx="5">
                  <c:v>0</c:v>
                </c:pt>
                <c:pt idx="6">
                  <c:v>0</c:v>
                </c:pt>
                <c:pt idx="7">
                  <c:v>0</c:v>
                </c:pt>
                <c:pt idx="8">
                  <c:v>0</c:v>
                </c:pt>
                <c:pt idx="9">
                  <c:v>0</c:v>
                </c:pt>
                <c:pt idx="10">
                  <c:v>0</c:v>
                </c:pt>
                <c:pt idx="11">
                  <c:v>0.05</c:v>
                </c:pt>
                <c:pt idx="12">
                  <c:v>1.1904761904761904E-2</c:v>
                </c:pt>
                <c:pt idx="13">
                  <c:v>5.8823529411764705E-2</c:v>
                </c:pt>
                <c:pt idx="14">
                  <c:v>2.2222222222222223E-2</c:v>
                </c:pt>
                <c:pt idx="15">
                  <c:v>4.3478260869565216E-2</c:v>
                </c:pt>
                <c:pt idx="16">
                  <c:v>4.1666666666666664E-2</c:v>
                </c:pt>
                <c:pt idx="17">
                  <c:v>0.02</c:v>
                </c:pt>
                <c:pt idx="18">
                  <c:v>2.9411764705882353E-2</c:v>
                </c:pt>
                <c:pt idx="19">
                  <c:v>2.8571428571428571E-2</c:v>
                </c:pt>
                <c:pt idx="20">
                  <c:v>4.6296296296296294E-2</c:v>
                </c:pt>
                <c:pt idx="21">
                  <c:v>6.1946902654867256E-2</c:v>
                </c:pt>
                <c:pt idx="22">
                  <c:v>-0.04</c:v>
                </c:pt>
                <c:pt idx="23">
                  <c:v>2.4305555555555556E-2</c:v>
                </c:pt>
                <c:pt idx="24">
                  <c:v>8.4745762711864406E-3</c:v>
                </c:pt>
              </c:numCache>
            </c:numRef>
          </c:val>
          <c:extLst xmlns:c16r2="http://schemas.microsoft.com/office/drawing/2015/06/chart">
            <c:ext xmlns:c16="http://schemas.microsoft.com/office/drawing/2014/chart" uri="{C3380CC4-5D6E-409C-BE32-E72D297353CC}">
              <c16:uniqueId val="{00000000-2599-497D-AE0A-0028AAF532AE}"/>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Table'!$BO$6:$BO$30</c:f>
              <c:numCache>
                <c:formatCode>0.0%</c:formatCode>
                <c:ptCount val="25"/>
                <c:pt idx="0" formatCode="General">
                  <c:v>0</c:v>
                </c:pt>
                <c:pt idx="1">
                  <c:v>0.10426505849015476</c:v>
                </c:pt>
                <c:pt idx="2">
                  <c:v>2.6187656270561917E-2</c:v>
                </c:pt>
                <c:pt idx="3">
                  <c:v>4.1997948191844062E-2</c:v>
                </c:pt>
                <c:pt idx="4">
                  <c:v>-9.0308288720694248E-3</c:v>
                </c:pt>
                <c:pt idx="5">
                  <c:v>-1.4902907557250869E-5</c:v>
                </c:pt>
                <c:pt idx="6">
                  <c:v>-7.4515648286140089E-3</c:v>
                </c:pt>
                <c:pt idx="7">
                  <c:v>-2.9597097097096979E-2</c:v>
                </c:pt>
                <c:pt idx="8">
                  <c:v>1.9271584148457876E-2</c:v>
                </c:pt>
                <c:pt idx="9">
                  <c:v>1.328919204748426E-2</c:v>
                </c:pt>
                <c:pt idx="10">
                  <c:v>1.656185978224636E-2</c:v>
                </c:pt>
                <c:pt idx="11">
                  <c:v>3.8914945171277686E-2</c:v>
                </c:pt>
                <c:pt idx="12">
                  <c:v>4.2725929428453061E-2</c:v>
                </c:pt>
                <c:pt idx="13">
                  <c:v>2.3887476844871518E-2</c:v>
                </c:pt>
                <c:pt idx="14">
                  <c:v>2.6854450737129876E-2</c:v>
                </c:pt>
                <c:pt idx="15">
                  <c:v>0.11621607924789135</c:v>
                </c:pt>
                <c:pt idx="16">
                  <c:v>4.5377704791344668E-2</c:v>
                </c:pt>
                <c:pt idx="17">
                  <c:v>1.136599902973179E-2</c:v>
                </c:pt>
                <c:pt idx="18">
                  <c:v>1.1190753557641752E-2</c:v>
                </c:pt>
                <c:pt idx="19">
                  <c:v>2.1664861035688283E-2</c:v>
                </c:pt>
                <c:pt idx="20">
                  <c:v>7.8455823825947756E-3</c:v>
                </c:pt>
                <c:pt idx="21">
                  <c:v>2.1062312045497862E-2</c:v>
                </c:pt>
                <c:pt idx="22">
                  <c:v>5.6616129800193066E-2</c:v>
                </c:pt>
                <c:pt idx="23">
                  <c:v>2.3465777380129327E-2</c:v>
                </c:pt>
                <c:pt idx="24">
                  <c:v>1.0649288722880077E-2</c:v>
                </c:pt>
              </c:numCache>
            </c:numRef>
          </c:val>
          <c:extLst xmlns:c16r2="http://schemas.microsoft.com/office/drawing/2015/06/chart">
            <c:ext xmlns:c16="http://schemas.microsoft.com/office/drawing/2014/chart" uri="{C3380CC4-5D6E-409C-BE32-E72D297353CC}">
              <c16:uniqueId val="{00000001-2599-497D-AE0A-0028AAF532AE}"/>
            </c:ext>
          </c:extLst>
        </c:ser>
        <c:dLbls>
          <c:showLegendKey val="0"/>
          <c:showVal val="0"/>
          <c:showCatName val="0"/>
          <c:showSerName val="0"/>
          <c:showPercent val="0"/>
          <c:showBubbleSize val="0"/>
        </c:dLbls>
        <c:gapWidth val="150"/>
        <c:axId val="337310440"/>
        <c:axId val="337315928"/>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Affordability'!$HW$8:$HW$32</c:f>
              <c:numCache>
                <c:formatCode>#,##0.00</c:formatCode>
                <c:ptCount val="25"/>
                <c:pt idx="0">
                  <c:v>0.32260408341204677</c:v>
                </c:pt>
                <c:pt idx="1">
                  <c:v>0.29609159099881566</c:v>
                </c:pt>
                <c:pt idx="2">
                  <c:v>0.30777122339061297</c:v>
                </c:pt>
                <c:pt idx="3">
                  <c:v>0.29536643898836995</c:v>
                </c:pt>
                <c:pt idx="4">
                  <c:v>0.29805815114528844</c:v>
                </c:pt>
                <c:pt idx="5">
                  <c:v>0.29806259314456035</c:v>
                </c:pt>
                <c:pt idx="6">
                  <c:v>0.3003003003003003</c:v>
                </c:pt>
                <c:pt idx="7">
                  <c:v>0.3094594002161058</c:v>
                </c:pt>
                <c:pt idx="8">
                  <c:v>0.30360838566361203</c:v>
                </c:pt>
                <c:pt idx="9">
                  <c:v>0.2996265903617617</c:v>
                </c:pt>
                <c:pt idx="10">
                  <c:v>0.29474506394125732</c:v>
                </c:pt>
                <c:pt idx="11">
                  <c:v>0.29788994621431525</c:v>
                </c:pt>
                <c:pt idx="12">
                  <c:v>0.28908483676342889</c:v>
                </c:pt>
                <c:pt idx="13">
                  <c:v>0.29894869708192856</c:v>
                </c:pt>
                <c:pt idx="14">
                  <c:v>0.29760011386439145</c:v>
                </c:pt>
                <c:pt idx="15">
                  <c:v>0.27820710973724883</c:v>
                </c:pt>
                <c:pt idx="16">
                  <c:v>0.27721948853004369</c:v>
                </c:pt>
                <c:pt idx="17">
                  <c:v>0.27958610292606045</c:v>
                </c:pt>
                <c:pt idx="18">
                  <c:v>0.28462406582315541</c:v>
                </c:pt>
                <c:pt idx="19">
                  <c:v>0.28654815600955158</c:v>
                </c:pt>
                <c:pt idx="20">
                  <c:v>0.29748036761202246</c:v>
                </c:pt>
                <c:pt idx="21">
                  <c:v>0.3093918473529379</c:v>
                </c:pt>
                <c:pt idx="22">
                  <c:v>0.28110130546179185</c:v>
                </c:pt>
                <c:pt idx="23">
                  <c:v>0.28133195581339904</c:v>
                </c:pt>
                <c:pt idx="24">
                  <c:v>0.28072658645907056</c:v>
                </c:pt>
              </c:numCache>
            </c:numRef>
          </c:val>
          <c:smooth val="0"/>
          <c:extLst xmlns:c16r2="http://schemas.microsoft.com/office/drawing/2015/06/chart">
            <c:ext xmlns:c16="http://schemas.microsoft.com/office/drawing/2014/chart" uri="{C3380CC4-5D6E-409C-BE32-E72D297353CC}">
              <c16:uniqueId val="{00000002-2599-497D-AE0A-0028AAF532AE}"/>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2599-497D-AE0A-0028AAF532AE}"/>
            </c:ext>
          </c:extLst>
        </c:ser>
        <c:dLbls>
          <c:showLegendKey val="0"/>
          <c:showVal val="0"/>
          <c:showCatName val="0"/>
          <c:showSerName val="0"/>
          <c:showPercent val="0"/>
          <c:showBubbleSize val="0"/>
        </c:dLbls>
        <c:marker val="1"/>
        <c:smooth val="0"/>
        <c:axId val="337315144"/>
        <c:axId val="337312792"/>
      </c:lineChart>
      <c:catAx>
        <c:axId val="33731514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2792"/>
        <c:crosses val="autoZero"/>
        <c:auto val="1"/>
        <c:lblAlgn val="ctr"/>
        <c:lblOffset val="100"/>
        <c:noMultiLvlLbl val="0"/>
      </c:catAx>
      <c:valAx>
        <c:axId val="337312792"/>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5144"/>
        <c:crosses val="autoZero"/>
        <c:crossBetween val="between"/>
      </c:valAx>
      <c:valAx>
        <c:axId val="337315928"/>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10440"/>
        <c:crosses val="max"/>
        <c:crossBetween val="between"/>
      </c:valAx>
      <c:catAx>
        <c:axId val="337310440"/>
        <c:scaling>
          <c:orientation val="minMax"/>
        </c:scaling>
        <c:delete val="1"/>
        <c:axPos val="b"/>
        <c:numFmt formatCode="General" sourceLinked="1"/>
        <c:majorTickMark val="out"/>
        <c:minorTickMark val="none"/>
        <c:tickLblPos val="none"/>
        <c:crossAx val="337315928"/>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Quebec</a:t>
            </a:r>
            <a:r>
              <a:rPr lang="en-US" sz="1600" b="1" baseline="0"/>
              <a:t> City </a:t>
            </a:r>
            <a:r>
              <a:rPr lang="en-US" sz="1600" b="1"/>
              <a:t>Affordability Inde</a:t>
            </a:r>
            <a:r>
              <a:rPr lang="en-US" b="1"/>
              <a:t>x</a:t>
            </a:r>
          </a:p>
          <a:p>
            <a:pPr algn="ctr">
              <a:defRPr sz="1400" b="0" i="0" u="none" strike="noStrike" kern="1200" spc="0" baseline="0">
                <a:solidFill>
                  <a:schemeClr val="tx1">
                    <a:lumMod val="65000"/>
                    <a:lumOff val="35000"/>
                  </a:schemeClr>
                </a:solidFill>
                <a:latin typeface="+mn-lt"/>
                <a:ea typeface="+mn-ea"/>
                <a:cs typeface="+mn-cs"/>
              </a:defRPr>
            </a:pPr>
            <a:r>
              <a:rPr lang="en-US" b="1"/>
              <a:t>Single</a:t>
            </a:r>
            <a:r>
              <a:rPr lang="en-US" b="1" baseline="0"/>
              <a:t> Employable Renting a Studio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Table'!$BY$6:$BY$30</c:f>
              <c:numCache>
                <c:formatCode>0.0%</c:formatCode>
                <c:ptCount val="25"/>
                <c:pt idx="0" formatCode="General">
                  <c:v>0</c:v>
                </c:pt>
                <c:pt idx="1">
                  <c:v>1.8181818181818181E-2</c:v>
                </c:pt>
                <c:pt idx="2">
                  <c:v>-1.7857142857142856E-2</c:v>
                </c:pt>
                <c:pt idx="3">
                  <c:v>0</c:v>
                </c:pt>
                <c:pt idx="4">
                  <c:v>0</c:v>
                </c:pt>
                <c:pt idx="5">
                  <c:v>7.2727272727272724E-2</c:v>
                </c:pt>
                <c:pt idx="6">
                  <c:v>-3.3898305084745763E-2</c:v>
                </c:pt>
                <c:pt idx="7">
                  <c:v>-3.5087719298245612E-2</c:v>
                </c:pt>
                <c:pt idx="8">
                  <c:v>5.4545454545454543E-2</c:v>
                </c:pt>
                <c:pt idx="9">
                  <c:v>1.7241379310344827E-2</c:v>
                </c:pt>
                <c:pt idx="10">
                  <c:v>0</c:v>
                </c:pt>
                <c:pt idx="11">
                  <c:v>5.7627118644067797E-2</c:v>
                </c:pt>
                <c:pt idx="12">
                  <c:v>9.6153846153846159E-3</c:v>
                </c:pt>
                <c:pt idx="13">
                  <c:v>4.7619047619047616E-2</c:v>
                </c:pt>
                <c:pt idx="14">
                  <c:v>1.5151515151515152E-2</c:v>
                </c:pt>
                <c:pt idx="15">
                  <c:v>4.4776119402985072E-2</c:v>
                </c:pt>
                <c:pt idx="16">
                  <c:v>5.7142857142857141E-2</c:v>
                </c:pt>
                <c:pt idx="17">
                  <c:v>2.7027027027027029E-2</c:v>
                </c:pt>
                <c:pt idx="18">
                  <c:v>-1.3157894736842105E-2</c:v>
                </c:pt>
                <c:pt idx="19">
                  <c:v>6.6666666666666666E-2</c:v>
                </c:pt>
                <c:pt idx="20">
                  <c:v>3.2500000000000001E-2</c:v>
                </c:pt>
                <c:pt idx="21">
                  <c:v>5.8111380145278453E-2</c:v>
                </c:pt>
                <c:pt idx="22">
                  <c:v>-4.5766590389016018E-3</c:v>
                </c:pt>
                <c:pt idx="23">
                  <c:v>4.5977011494252873E-3</c:v>
                </c:pt>
                <c:pt idx="24">
                  <c:v>5.2631578947368418E-2</c:v>
                </c:pt>
              </c:numCache>
            </c:numRef>
          </c:val>
          <c:extLst xmlns:c16r2="http://schemas.microsoft.com/office/drawing/2015/06/chart">
            <c:ext xmlns:c16="http://schemas.microsoft.com/office/drawing/2014/chart" uri="{C3380CC4-5D6E-409C-BE32-E72D297353CC}">
              <c16:uniqueId val="{00000000-E446-406F-A9B3-8DDF8A060521}"/>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Table'!$BV$6:$BV$30</c:f>
              <c:numCache>
                <c:formatCode>0.0%</c:formatCode>
                <c:ptCount val="25"/>
                <c:pt idx="0" formatCode="General">
                  <c:v>0</c:v>
                </c:pt>
                <c:pt idx="1">
                  <c:v>0.11875755603087511</c:v>
                </c:pt>
                <c:pt idx="2">
                  <c:v>2.8428927680798004E-2</c:v>
                </c:pt>
                <c:pt idx="3">
                  <c:v>2.1015195602974459E-2</c:v>
                </c:pt>
                <c:pt idx="4">
                  <c:v>-1.8524382520582649E-2</c:v>
                </c:pt>
                <c:pt idx="5">
                  <c:v>0</c:v>
                </c:pt>
                <c:pt idx="6">
                  <c:v>0</c:v>
                </c:pt>
                <c:pt idx="7">
                  <c:v>-1.4518470721084045E-2</c:v>
                </c:pt>
                <c:pt idx="8">
                  <c:v>-4.9107873629071859E-3</c:v>
                </c:pt>
                <c:pt idx="9">
                  <c:v>2.3688106596479686E-2</c:v>
                </c:pt>
                <c:pt idx="10">
                  <c:v>9.4809577374256795E-3</c:v>
                </c:pt>
                <c:pt idx="11">
                  <c:v>2.11779687997453E-2</c:v>
                </c:pt>
                <c:pt idx="12">
                  <c:v>3.7249962587918399E-2</c:v>
                </c:pt>
                <c:pt idx="13">
                  <c:v>1.5698827772768265E-2</c:v>
                </c:pt>
                <c:pt idx="14">
                  <c:v>1.9315051061928303E-2</c:v>
                </c:pt>
                <c:pt idx="15">
                  <c:v>8.4192190448541156E-3</c:v>
                </c:pt>
                <c:pt idx="16">
                  <c:v>1.1881387649345036E-2</c:v>
                </c:pt>
                <c:pt idx="17">
                  <c:v>9.9465967901171438E-3</c:v>
                </c:pt>
                <c:pt idx="18">
                  <c:v>6.1976544694948626E-3</c:v>
                </c:pt>
                <c:pt idx="19">
                  <c:v>2.3593608699425762E-2</c:v>
                </c:pt>
                <c:pt idx="20">
                  <c:v>5.7385120350109458E-3</c:v>
                </c:pt>
                <c:pt idx="21">
                  <c:v>2.7949567307953806E-2</c:v>
                </c:pt>
                <c:pt idx="22">
                  <c:v>8.9093193994311787E-2</c:v>
                </c:pt>
                <c:pt idx="23">
                  <c:v>2.5264180736062188E-2</c:v>
                </c:pt>
                <c:pt idx="24">
                  <c:v>1.0188366307309561E-2</c:v>
                </c:pt>
              </c:numCache>
            </c:numRef>
          </c:val>
          <c:extLst xmlns:c16r2="http://schemas.microsoft.com/office/drawing/2015/06/chart">
            <c:ext xmlns:c16="http://schemas.microsoft.com/office/drawing/2014/chart" uri="{C3380CC4-5D6E-409C-BE32-E72D297353CC}">
              <c16:uniqueId val="{00000001-E446-406F-A9B3-8DDF8A060521}"/>
            </c:ext>
          </c:extLst>
        </c:ser>
        <c:dLbls>
          <c:showLegendKey val="0"/>
          <c:showVal val="0"/>
          <c:showCatName val="0"/>
          <c:showSerName val="0"/>
          <c:showPercent val="0"/>
          <c:showBubbleSize val="0"/>
        </c:dLbls>
        <c:gapWidth val="150"/>
        <c:axId val="337308872"/>
        <c:axId val="337308480"/>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Affordability'!$IS$8:$IS$32</c:f>
              <c:numCache>
                <c:formatCode>#,##0.00</c:formatCode>
                <c:ptCount val="25"/>
                <c:pt idx="0">
                  <c:v>0.6137822003161908</c:v>
                </c:pt>
                <c:pt idx="1">
                  <c:v>0.55860349127182041</c:v>
                </c:pt>
                <c:pt idx="2">
                  <c:v>0.53346265761396705</c:v>
                </c:pt>
                <c:pt idx="3">
                  <c:v>0.52248258391386959</c:v>
                </c:pt>
                <c:pt idx="4">
                  <c:v>0.53234392643974837</c:v>
                </c:pt>
                <c:pt idx="5">
                  <c:v>0.57105984836263912</c:v>
                </c:pt>
                <c:pt idx="6">
                  <c:v>0.55170188740119375</c:v>
                </c:pt>
                <c:pt idx="7">
                  <c:v>0.54018660991979051</c:v>
                </c:pt>
                <c:pt idx="8">
                  <c:v>0.57246257608159234</c:v>
                </c:pt>
                <c:pt idx="9">
                  <c:v>0.56885746424554073</c:v>
                </c:pt>
                <c:pt idx="10">
                  <c:v>0.56351480420248323</c:v>
                </c:pt>
                <c:pt idx="11">
                  <c:v>0.58362847308824262</c:v>
                </c:pt>
                <c:pt idx="12">
                  <c:v>0.56807935076645621</c:v>
                </c:pt>
                <c:pt idx="13">
                  <c:v>0.58593229818627324</c:v>
                </c:pt>
                <c:pt idx="14">
                  <c:v>0.58353897517781972</c:v>
                </c:pt>
                <c:pt idx="15">
                  <c:v>0.60457751547430549</c:v>
                </c:pt>
                <c:pt idx="16">
                  <c:v>0.6316202767179645</c:v>
                </c:pt>
                <c:pt idx="17">
                  <c:v>0.64230237229310394</c:v>
                </c:pt>
                <c:pt idx="18">
                  <c:v>0.62994683248733807</c:v>
                </c:pt>
                <c:pt idx="19">
                  <c:v>0.65645514223194745</c:v>
                </c:pt>
                <c:pt idx="20">
                  <c:v>0.67392262128159519</c:v>
                </c:pt>
                <c:pt idx="21">
                  <c:v>0.69369667306038763</c:v>
                </c:pt>
                <c:pt idx="22">
                  <c:v>0.63403376654925303</c:v>
                </c:pt>
                <c:pt idx="23">
                  <c:v>0.62125340599455037</c:v>
                </c:pt>
                <c:pt idx="24">
                  <c:v>0.64735545912982295</c:v>
                </c:pt>
              </c:numCache>
            </c:numRef>
          </c:val>
          <c:smooth val="0"/>
          <c:extLst xmlns:c16r2="http://schemas.microsoft.com/office/drawing/2015/06/chart">
            <c:ext xmlns:c16="http://schemas.microsoft.com/office/drawing/2014/chart" uri="{C3380CC4-5D6E-409C-BE32-E72D297353CC}">
              <c16:uniqueId val="{00000002-E446-406F-A9B3-8DDF8A060521}"/>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E446-406F-A9B3-8DDF8A060521}"/>
            </c:ext>
          </c:extLst>
        </c:ser>
        <c:dLbls>
          <c:showLegendKey val="0"/>
          <c:showVal val="0"/>
          <c:showCatName val="0"/>
          <c:showSerName val="0"/>
          <c:showPercent val="0"/>
          <c:showBubbleSize val="0"/>
        </c:dLbls>
        <c:marker val="1"/>
        <c:smooth val="0"/>
        <c:axId val="337308088"/>
        <c:axId val="337316320"/>
      </c:lineChart>
      <c:catAx>
        <c:axId val="337308088"/>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6320"/>
        <c:crosses val="autoZero"/>
        <c:auto val="1"/>
        <c:lblAlgn val="ctr"/>
        <c:lblOffset val="100"/>
        <c:noMultiLvlLbl val="0"/>
      </c:catAx>
      <c:valAx>
        <c:axId val="337316320"/>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08088"/>
        <c:crosses val="autoZero"/>
        <c:crossBetween val="between"/>
      </c:valAx>
      <c:valAx>
        <c:axId val="337308480"/>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08872"/>
        <c:crosses val="max"/>
        <c:crossBetween val="between"/>
      </c:valAx>
      <c:catAx>
        <c:axId val="337308872"/>
        <c:scaling>
          <c:orientation val="minMax"/>
        </c:scaling>
        <c:delete val="1"/>
        <c:axPos val="b"/>
        <c:numFmt formatCode="General" sourceLinked="1"/>
        <c:majorTickMark val="out"/>
        <c:minorTickMark val="none"/>
        <c:tickLblPos val="none"/>
        <c:crossAx val="337308480"/>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Quebec</a:t>
            </a:r>
            <a:r>
              <a:rPr lang="en-US" sz="1600" b="1" baseline="0"/>
              <a:t> City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Lone Parent with One Child, </a:t>
            </a:r>
            <a:r>
              <a:rPr lang="en-US" b="1" baseline="0"/>
              <a:t>Renting a One-Bedroom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Table'!$BZ$6:$BZ$30</c:f>
              <c:numCache>
                <c:formatCode>0.0%</c:formatCode>
                <c:ptCount val="25"/>
                <c:pt idx="0" formatCode="General">
                  <c:v>0</c:v>
                </c:pt>
                <c:pt idx="1">
                  <c:v>2.9850746268656716E-2</c:v>
                </c:pt>
                <c:pt idx="2">
                  <c:v>4.3478260869565216E-2</c:v>
                </c:pt>
                <c:pt idx="3">
                  <c:v>-2.7777777777777776E-2</c:v>
                </c:pt>
                <c:pt idx="4">
                  <c:v>2.8571428571428571E-2</c:v>
                </c:pt>
                <c:pt idx="5">
                  <c:v>-2.7777777777777776E-2</c:v>
                </c:pt>
                <c:pt idx="6">
                  <c:v>2.8571428571428571E-3</c:v>
                </c:pt>
                <c:pt idx="7">
                  <c:v>1.1396011396011397E-2</c:v>
                </c:pt>
                <c:pt idx="8">
                  <c:v>1.4084507042253521E-2</c:v>
                </c:pt>
                <c:pt idx="9">
                  <c:v>-5.5555555555555558E-3</c:v>
                </c:pt>
                <c:pt idx="10">
                  <c:v>5.5865921787709499E-3</c:v>
                </c:pt>
                <c:pt idx="11">
                  <c:v>4.1666666666666664E-2</c:v>
                </c:pt>
                <c:pt idx="12">
                  <c:v>3.4666666666666665E-2</c:v>
                </c:pt>
                <c:pt idx="13">
                  <c:v>3.0927835051546393E-2</c:v>
                </c:pt>
                <c:pt idx="14">
                  <c:v>0</c:v>
                </c:pt>
                <c:pt idx="15">
                  <c:v>6.25E-2</c:v>
                </c:pt>
                <c:pt idx="16">
                  <c:v>5.8823529411764705E-2</c:v>
                </c:pt>
                <c:pt idx="17">
                  <c:v>-4.4444444444444444E-3</c:v>
                </c:pt>
                <c:pt idx="18">
                  <c:v>4.464285714285714E-3</c:v>
                </c:pt>
                <c:pt idx="19">
                  <c:v>5.5555555555555552E-2</c:v>
                </c:pt>
                <c:pt idx="20">
                  <c:v>3.1578947368421054E-2</c:v>
                </c:pt>
                <c:pt idx="21">
                  <c:v>2.0408163265306121E-2</c:v>
                </c:pt>
                <c:pt idx="22">
                  <c:v>1.7999999999999999E-2</c:v>
                </c:pt>
                <c:pt idx="23">
                  <c:v>3.1434184675834968E-2</c:v>
                </c:pt>
                <c:pt idx="24">
                  <c:v>9.5238095238095247E-3</c:v>
                </c:pt>
              </c:numCache>
            </c:numRef>
          </c:val>
          <c:extLst xmlns:c16r2="http://schemas.microsoft.com/office/drawing/2015/06/chart">
            <c:ext xmlns:c16="http://schemas.microsoft.com/office/drawing/2014/chart" uri="{C3380CC4-5D6E-409C-BE32-E72D297353CC}">
              <c16:uniqueId val="{00000000-D74E-40AE-9305-5B23B6AE3434}"/>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Table'!$BW$6:$BW$30</c:f>
              <c:numCache>
                <c:formatCode>0.0%</c:formatCode>
                <c:ptCount val="25"/>
                <c:pt idx="0" formatCode="General">
                  <c:v>0</c:v>
                </c:pt>
                <c:pt idx="1">
                  <c:v>-3.0476542297746584E-3</c:v>
                </c:pt>
                <c:pt idx="2">
                  <c:v>0.12616952292728115</c:v>
                </c:pt>
                <c:pt idx="3">
                  <c:v>5.4571029036768949E-2</c:v>
                </c:pt>
                <c:pt idx="4">
                  <c:v>2.1538295937262524E-2</c:v>
                </c:pt>
                <c:pt idx="5">
                  <c:v>6.4520808915330592E-4</c:v>
                </c:pt>
                <c:pt idx="6">
                  <c:v>-1.1140785959557422E-2</c:v>
                </c:pt>
                <c:pt idx="7">
                  <c:v>-2.2291843506443476E-2</c:v>
                </c:pt>
                <c:pt idx="8">
                  <c:v>8.5310952066752453E-3</c:v>
                </c:pt>
                <c:pt idx="9">
                  <c:v>1.4009004391069019E-2</c:v>
                </c:pt>
                <c:pt idx="10">
                  <c:v>-5.3252163658573789E-4</c:v>
                </c:pt>
                <c:pt idx="11">
                  <c:v>2.8356056066568328E-2</c:v>
                </c:pt>
                <c:pt idx="12">
                  <c:v>3.6221404253338016E-2</c:v>
                </c:pt>
                <c:pt idx="13">
                  <c:v>1.9634896434182165E-2</c:v>
                </c:pt>
                <c:pt idx="14">
                  <c:v>2.1755568948068692E-2</c:v>
                </c:pt>
                <c:pt idx="15">
                  <c:v>7.0804757598942697E-2</c:v>
                </c:pt>
                <c:pt idx="16">
                  <c:v>7.3891715210692419E-2</c:v>
                </c:pt>
                <c:pt idx="17">
                  <c:v>3.2381028421559453E-2</c:v>
                </c:pt>
                <c:pt idx="18">
                  <c:v>9.5782365217431803E-3</c:v>
                </c:pt>
                <c:pt idx="19">
                  <c:v>2.0434858809587588E-2</c:v>
                </c:pt>
                <c:pt idx="20">
                  <c:v>7.1658251561410556E-3</c:v>
                </c:pt>
                <c:pt idx="21">
                  <c:v>1.8692834225323692E-2</c:v>
                </c:pt>
                <c:pt idx="22">
                  <c:v>5.2964163964413405E-2</c:v>
                </c:pt>
                <c:pt idx="23">
                  <c:v>2.1951989892608971E-2</c:v>
                </c:pt>
                <c:pt idx="24">
                  <c:v>9.6327203420388391E-3</c:v>
                </c:pt>
              </c:numCache>
            </c:numRef>
          </c:val>
          <c:extLst xmlns:c16r2="http://schemas.microsoft.com/office/drawing/2015/06/chart">
            <c:ext xmlns:c16="http://schemas.microsoft.com/office/drawing/2014/chart" uri="{C3380CC4-5D6E-409C-BE32-E72D297353CC}">
              <c16:uniqueId val="{00000001-D74E-40AE-9305-5B23B6AE3434}"/>
            </c:ext>
          </c:extLst>
        </c:ser>
        <c:dLbls>
          <c:showLegendKey val="0"/>
          <c:showVal val="0"/>
          <c:showCatName val="0"/>
          <c:showSerName val="0"/>
          <c:showPercent val="0"/>
          <c:showBubbleSize val="0"/>
        </c:dLbls>
        <c:gapWidth val="150"/>
        <c:axId val="337309264"/>
        <c:axId val="337305736"/>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Affordability'!$IW$8:$IW$32</c:f>
              <c:numCache>
                <c:formatCode>#,##0.00</c:formatCode>
                <c:ptCount val="25"/>
                <c:pt idx="0">
                  <c:v>0.37125969708164019</c:v>
                </c:pt>
                <c:pt idx="1">
                  <c:v>0.38351088466882816</c:v>
                </c:pt>
                <c:pt idx="2">
                  <c:v>0.35535082668421486</c:v>
                </c:pt>
                <c:pt idx="3">
                  <c:v>0.32760237184117214</c:v>
                </c:pt>
                <c:pt idx="4">
                  <c:v>0.32985786333041911</c:v>
                </c:pt>
                <c:pt idx="5">
                  <c:v>0.32048836322014496</c:v>
                </c:pt>
                <c:pt idx="6">
                  <c:v>0.32502507909560924</c:v>
                </c:pt>
                <c:pt idx="7">
                  <c:v>0.33622412415983433</c:v>
                </c:pt>
                <c:pt idx="8">
                  <c:v>0.33807552074977643</c:v>
                </c:pt>
                <c:pt idx="9">
                  <c:v>0.33155260156113731</c:v>
                </c:pt>
                <c:pt idx="10">
                  <c:v>0.33358249062571427</c:v>
                </c:pt>
                <c:pt idx="11">
                  <c:v>0.33790024283764114</c:v>
                </c:pt>
                <c:pt idx="12">
                  <c:v>0.33739326025078409</c:v>
                </c:pt>
                <c:pt idx="13">
                  <c:v>0.34113005014611741</c:v>
                </c:pt>
                <c:pt idx="14">
                  <c:v>0.33386659247409056</c:v>
                </c:pt>
                <c:pt idx="15">
                  <c:v>0.33127724917765294</c:v>
                </c:pt>
                <c:pt idx="16">
                  <c:v>0.32662897126390894</c:v>
                </c:pt>
                <c:pt idx="17">
                  <c:v>0.31497797614932393</c:v>
                </c:pt>
                <c:pt idx="18">
                  <c:v>0.31338247634832811</c:v>
                </c:pt>
                <c:pt idx="19">
                  <c:v>0.32416828087304778</c:v>
                </c:pt>
                <c:pt idx="20">
                  <c:v>0.33202593416174181</c:v>
                </c:pt>
                <c:pt idx="21">
                  <c:v>0.33258501704498211</c:v>
                </c:pt>
                <c:pt idx="22">
                  <c:v>0.32154137713202779</c:v>
                </c:pt>
                <c:pt idx="23">
                  <c:v>0.32452480296708391</c:v>
                </c:pt>
                <c:pt idx="24">
                  <c:v>0.32448979591836735</c:v>
                </c:pt>
              </c:numCache>
            </c:numRef>
          </c:val>
          <c:smooth val="0"/>
          <c:extLst xmlns:c16r2="http://schemas.microsoft.com/office/drawing/2015/06/chart">
            <c:ext xmlns:c16="http://schemas.microsoft.com/office/drawing/2014/chart" uri="{C3380CC4-5D6E-409C-BE32-E72D297353CC}">
              <c16:uniqueId val="{00000002-D74E-40AE-9305-5B23B6AE3434}"/>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D74E-40AE-9305-5B23B6AE3434}"/>
            </c:ext>
          </c:extLst>
        </c:ser>
        <c:dLbls>
          <c:showLegendKey val="0"/>
          <c:showVal val="0"/>
          <c:showCatName val="0"/>
          <c:showSerName val="0"/>
          <c:showPercent val="0"/>
          <c:showBubbleSize val="0"/>
        </c:dLbls>
        <c:marker val="1"/>
        <c:smooth val="0"/>
        <c:axId val="337316712"/>
        <c:axId val="337309656"/>
      </c:lineChart>
      <c:catAx>
        <c:axId val="33731671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09656"/>
        <c:crosses val="autoZero"/>
        <c:auto val="1"/>
        <c:lblAlgn val="ctr"/>
        <c:lblOffset val="100"/>
        <c:noMultiLvlLbl val="0"/>
      </c:catAx>
      <c:valAx>
        <c:axId val="337309656"/>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6712"/>
        <c:crosses val="autoZero"/>
        <c:crossBetween val="between"/>
      </c:valAx>
      <c:valAx>
        <c:axId val="337305736"/>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09264"/>
        <c:crosses val="max"/>
        <c:crossBetween val="between"/>
      </c:valAx>
      <c:catAx>
        <c:axId val="337309264"/>
        <c:scaling>
          <c:orientation val="minMax"/>
        </c:scaling>
        <c:delete val="1"/>
        <c:axPos val="b"/>
        <c:numFmt formatCode="General" sourceLinked="1"/>
        <c:majorTickMark val="out"/>
        <c:minorTickMark val="none"/>
        <c:tickLblPos val="none"/>
        <c:crossAx val="337305736"/>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600" b="1"/>
              <a:t>Quebec</a:t>
            </a:r>
            <a:r>
              <a:rPr lang="en-US" sz="1600" b="1" baseline="0"/>
              <a:t> City </a:t>
            </a:r>
            <a:r>
              <a:rPr lang="en-US" sz="1600" b="1"/>
              <a:t>Affordability Index</a:t>
            </a:r>
          </a:p>
          <a:p>
            <a:pPr algn="ctr">
              <a:defRPr sz="1400" b="0" i="0" u="none" strike="noStrike" kern="1200" spc="0" baseline="0">
                <a:solidFill>
                  <a:schemeClr val="tx1">
                    <a:lumMod val="65000"/>
                    <a:lumOff val="35000"/>
                  </a:schemeClr>
                </a:solidFill>
                <a:latin typeface="+mn-lt"/>
                <a:ea typeface="+mn-ea"/>
                <a:cs typeface="+mn-cs"/>
              </a:defRPr>
            </a:pPr>
            <a:r>
              <a:rPr lang="en-US" b="1"/>
              <a:t>Couple with Two Children, </a:t>
            </a:r>
            <a:r>
              <a:rPr lang="en-US" b="1" baseline="0"/>
              <a:t>Renting a Two-Bedroom Apartment in the 1st Quintile</a:t>
            </a:r>
            <a:endParaRPr lang="en-US" b="1"/>
          </a:p>
        </c:rich>
      </c:tx>
      <c:layout/>
      <c:overlay val="0"/>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barChart>
        <c:barDir val="col"/>
        <c:grouping val="clustered"/>
        <c:varyColors val="0"/>
        <c:ser>
          <c:idx val="3"/>
          <c:order val="2"/>
          <c:tx>
            <c:v>Annual Rate of Change in Rent (Right Scale)</c:v>
          </c:tx>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Table'!$CA$6:$CA$30</c:f>
              <c:numCache>
                <c:formatCode>0.0%</c:formatCode>
                <c:ptCount val="25"/>
                <c:pt idx="0" formatCode="General">
                  <c:v>0</c:v>
                </c:pt>
                <c:pt idx="1">
                  <c:v>2.4096385542168676E-2</c:v>
                </c:pt>
                <c:pt idx="2">
                  <c:v>1.8823529411764704E-2</c:v>
                </c:pt>
                <c:pt idx="3">
                  <c:v>4.6189376443418013E-3</c:v>
                </c:pt>
                <c:pt idx="4">
                  <c:v>0</c:v>
                </c:pt>
                <c:pt idx="5">
                  <c:v>1.1494252873563218E-2</c:v>
                </c:pt>
                <c:pt idx="6">
                  <c:v>1.1363636363636364E-2</c:v>
                </c:pt>
                <c:pt idx="7">
                  <c:v>-1.1235955056179775E-2</c:v>
                </c:pt>
                <c:pt idx="8">
                  <c:v>-1.1363636363636364E-2</c:v>
                </c:pt>
                <c:pt idx="9">
                  <c:v>1.1494252873563218E-2</c:v>
                </c:pt>
                <c:pt idx="10">
                  <c:v>1.1363636363636364E-2</c:v>
                </c:pt>
                <c:pt idx="11">
                  <c:v>2.247191011235955E-2</c:v>
                </c:pt>
                <c:pt idx="12">
                  <c:v>1.098901098901099E-2</c:v>
                </c:pt>
                <c:pt idx="13">
                  <c:v>3.2608695652173912E-2</c:v>
                </c:pt>
                <c:pt idx="14">
                  <c:v>4.2105263157894736E-2</c:v>
                </c:pt>
                <c:pt idx="15">
                  <c:v>3.0303030303030304E-2</c:v>
                </c:pt>
                <c:pt idx="16">
                  <c:v>3.9215686274509803E-2</c:v>
                </c:pt>
                <c:pt idx="17">
                  <c:v>2.8301886792452831E-2</c:v>
                </c:pt>
                <c:pt idx="18">
                  <c:v>9.1743119266055051E-3</c:v>
                </c:pt>
                <c:pt idx="19">
                  <c:v>4.5454545454545456E-2</c:v>
                </c:pt>
                <c:pt idx="20">
                  <c:v>1.2173913043478261E-2</c:v>
                </c:pt>
                <c:pt idx="21">
                  <c:v>3.0927835051546393E-2</c:v>
                </c:pt>
                <c:pt idx="22">
                  <c:v>3.833333333333333E-2</c:v>
                </c:pt>
                <c:pt idx="23">
                  <c:v>2.5682182985553772E-2</c:v>
                </c:pt>
                <c:pt idx="24">
                  <c:v>1.7214397496087636E-2</c:v>
                </c:pt>
              </c:numCache>
            </c:numRef>
          </c:val>
          <c:extLst xmlns:c16r2="http://schemas.microsoft.com/office/drawing/2015/06/chart">
            <c:ext xmlns:c16="http://schemas.microsoft.com/office/drawing/2014/chart" uri="{C3380CC4-5D6E-409C-BE32-E72D297353CC}">
              <c16:uniqueId val="{00000000-A0E3-4EEE-BC1E-6B591B7822A8}"/>
            </c:ext>
          </c:extLst>
        </c:ser>
        <c:ser>
          <c:idx val="4"/>
          <c:order val="3"/>
          <c:tx>
            <c:v>Annual Rate of Change in Social-Assistance (Right Scale)</c:v>
          </c:tx>
          <c:spPr>
            <a:solidFill>
              <a:srgbClr val="009900"/>
            </a:solidFill>
          </c:spPr>
          <c:invertIfNegative val="0"/>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'Rates of Change Table'!$BX$6:$BX$30</c:f>
              <c:numCache>
                <c:formatCode>0.0%</c:formatCode>
                <c:ptCount val="25"/>
                <c:pt idx="0" formatCode="General">
                  <c:v>0</c:v>
                </c:pt>
                <c:pt idx="1">
                  <c:v>0.10426505849015476</c:v>
                </c:pt>
                <c:pt idx="2">
                  <c:v>2.6187656270561917E-2</c:v>
                </c:pt>
                <c:pt idx="3">
                  <c:v>4.1997948191844062E-2</c:v>
                </c:pt>
                <c:pt idx="4">
                  <c:v>-9.0308288720694248E-3</c:v>
                </c:pt>
                <c:pt idx="5">
                  <c:v>-1.4902907557250869E-5</c:v>
                </c:pt>
                <c:pt idx="6">
                  <c:v>-7.4515648286140089E-3</c:v>
                </c:pt>
                <c:pt idx="7">
                  <c:v>-2.9597097097096979E-2</c:v>
                </c:pt>
                <c:pt idx="8">
                  <c:v>1.9271584148457876E-2</c:v>
                </c:pt>
                <c:pt idx="9">
                  <c:v>1.328919204748426E-2</c:v>
                </c:pt>
                <c:pt idx="10">
                  <c:v>1.656185978224636E-2</c:v>
                </c:pt>
                <c:pt idx="11">
                  <c:v>3.8914945171277686E-2</c:v>
                </c:pt>
                <c:pt idx="12">
                  <c:v>4.2725929428453061E-2</c:v>
                </c:pt>
                <c:pt idx="13">
                  <c:v>2.3887476844871518E-2</c:v>
                </c:pt>
                <c:pt idx="14">
                  <c:v>2.6854450737129876E-2</c:v>
                </c:pt>
                <c:pt idx="15">
                  <c:v>0.11621607924789135</c:v>
                </c:pt>
                <c:pt idx="16">
                  <c:v>4.5377704791344668E-2</c:v>
                </c:pt>
                <c:pt idx="17">
                  <c:v>1.136599902973179E-2</c:v>
                </c:pt>
                <c:pt idx="18">
                  <c:v>1.1190753557641752E-2</c:v>
                </c:pt>
                <c:pt idx="19">
                  <c:v>2.1664861035688283E-2</c:v>
                </c:pt>
                <c:pt idx="20">
                  <c:v>7.8455823825947756E-3</c:v>
                </c:pt>
                <c:pt idx="21">
                  <c:v>2.1062312045497862E-2</c:v>
                </c:pt>
                <c:pt idx="22">
                  <c:v>5.6616129800193066E-2</c:v>
                </c:pt>
                <c:pt idx="23">
                  <c:v>2.3465777380129327E-2</c:v>
                </c:pt>
                <c:pt idx="24">
                  <c:v>1.0649288722880077E-2</c:v>
                </c:pt>
              </c:numCache>
            </c:numRef>
          </c:val>
          <c:extLst xmlns:c16r2="http://schemas.microsoft.com/office/drawing/2015/06/chart">
            <c:ext xmlns:c16="http://schemas.microsoft.com/office/drawing/2014/chart" uri="{C3380CC4-5D6E-409C-BE32-E72D297353CC}">
              <c16:uniqueId val="{00000001-A0E3-4EEE-BC1E-6B591B7822A8}"/>
            </c:ext>
          </c:extLst>
        </c:ser>
        <c:dLbls>
          <c:showLegendKey val="0"/>
          <c:showVal val="0"/>
          <c:showCatName val="0"/>
          <c:showSerName val="0"/>
          <c:showPercent val="0"/>
          <c:showBubbleSize val="0"/>
        </c:dLbls>
        <c:gapWidth val="150"/>
        <c:axId val="337317496"/>
        <c:axId val="337310832"/>
      </c:barChart>
      <c:lineChart>
        <c:grouping val="standard"/>
        <c:varyColors val="0"/>
        <c:ser>
          <c:idx val="1"/>
          <c:order val="0"/>
          <c:tx>
            <c:v>Rent as a Fraction of Social-Assistance Income (Left Scale)</c:v>
          </c:tx>
          <c:marker>
            <c:symbol val="circle"/>
            <c:size val="7"/>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Affordability'!$JA$8:$JA$32</c:f>
              <c:numCache>
                <c:formatCode>#,##0.00</c:formatCode>
                <c:ptCount val="25"/>
                <c:pt idx="0">
                  <c:v>0.36183971517837682</c:v>
                </c:pt>
                <c:pt idx="1">
                  <c:v>0.33557046979865773</c:v>
                </c:pt>
                <c:pt idx="2">
                  <c:v>0.33316234932033856</c:v>
                </c:pt>
                <c:pt idx="3">
                  <c:v>0.32121100239985234</c:v>
                </c:pt>
                <c:pt idx="4">
                  <c:v>0.32413823937050118</c:v>
                </c:pt>
                <c:pt idx="5">
                  <c:v>0.32786885245901637</c:v>
                </c:pt>
                <c:pt idx="6">
                  <c:v>0.33408408408408408</c:v>
                </c:pt>
                <c:pt idx="7">
                  <c:v>0.34040534023771635</c:v>
                </c:pt>
                <c:pt idx="8">
                  <c:v>0.33017411940917807</c:v>
                </c:pt>
                <c:pt idx="9">
                  <c:v>0.32958924939793782</c:v>
                </c:pt>
                <c:pt idx="10">
                  <c:v>0.32790388363464879</c:v>
                </c:pt>
                <c:pt idx="11">
                  <c:v>0.32271410839884151</c:v>
                </c:pt>
                <c:pt idx="12">
                  <c:v>0.31289182332041715</c:v>
                </c:pt>
                <c:pt idx="13">
                  <c:v>0.31555695803092459</c:v>
                </c:pt>
                <c:pt idx="14">
                  <c:v>0.320243600788856</c:v>
                </c:pt>
                <c:pt idx="15">
                  <c:v>0.29559505409582687</c:v>
                </c:pt>
                <c:pt idx="16">
                  <c:v>0.29385265784184628</c:v>
                </c:pt>
                <c:pt idx="17">
                  <c:v>0.29877338449941754</c:v>
                </c:pt>
                <c:pt idx="18">
                  <c:v>0.2981775927671152</c:v>
                </c:pt>
                <c:pt idx="19">
                  <c:v>0.30512072167683735</c:v>
                </c:pt>
                <c:pt idx="20">
                  <c:v>0.30643110433663195</c:v>
                </c:pt>
                <c:pt idx="21">
                  <c:v>0.3093918473529379</c:v>
                </c:pt>
                <c:pt idx="22">
                  <c:v>0.30403839115051445</c:v>
                </c:pt>
                <c:pt idx="23">
                  <c:v>0.30469681316061353</c:v>
                </c:pt>
                <c:pt idx="24">
                  <c:v>0.3066761028544468</c:v>
                </c:pt>
              </c:numCache>
            </c:numRef>
          </c:val>
          <c:smooth val="0"/>
          <c:extLst xmlns:c16r2="http://schemas.microsoft.com/office/drawing/2015/06/chart">
            <c:ext xmlns:c16="http://schemas.microsoft.com/office/drawing/2014/chart" uri="{C3380CC4-5D6E-409C-BE32-E72D297353CC}">
              <c16:uniqueId val="{00000002-A0E3-4EEE-BC1E-6B591B7822A8}"/>
            </c:ext>
          </c:extLst>
        </c:ser>
        <c:ser>
          <c:idx val="0"/>
          <c:order val="1"/>
          <c:tx>
            <c:v>Rent-Affordability Factor (Left Scale)</c:v>
          </c:tx>
          <c:spPr>
            <a:ln w="31750" cap="rnd">
              <a:solidFill>
                <a:srgbClr val="0066FF"/>
              </a:solidFill>
              <a:round/>
            </a:ln>
            <a:effectLst/>
          </c:spPr>
          <c:marker>
            <c:symbol val="none"/>
          </c:marker>
          <c:cat>
            <c:numRef>
              <c:f>'Rates of Change Table'!$A$6:$A$30</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3-A0E3-4EEE-BC1E-6B591B7822A8}"/>
            </c:ext>
          </c:extLst>
        </c:ser>
        <c:dLbls>
          <c:showLegendKey val="0"/>
          <c:showVal val="0"/>
          <c:showCatName val="0"/>
          <c:showSerName val="0"/>
          <c:showPercent val="0"/>
          <c:showBubbleSize val="0"/>
        </c:dLbls>
        <c:marker val="1"/>
        <c:smooth val="0"/>
        <c:axId val="337313184"/>
        <c:axId val="337317104"/>
      </c:lineChart>
      <c:catAx>
        <c:axId val="33731318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7104"/>
        <c:crosses val="autoZero"/>
        <c:auto val="1"/>
        <c:lblAlgn val="ctr"/>
        <c:lblOffset val="100"/>
        <c:noMultiLvlLbl val="0"/>
      </c:catAx>
      <c:valAx>
        <c:axId val="337317104"/>
        <c:scaling>
          <c:orientation val="maxMin"/>
          <c:max val="1.2"/>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7313184"/>
        <c:crosses val="autoZero"/>
        <c:crossBetween val="between"/>
      </c:valAx>
      <c:valAx>
        <c:axId val="337310832"/>
        <c:scaling>
          <c:orientation val="minMax"/>
          <c:max val="0.4"/>
          <c:min val="-0.2"/>
        </c:scaling>
        <c:delete val="0"/>
        <c:axPos val="r"/>
        <c:majorGridlines>
          <c:spPr>
            <a:ln>
              <a:solidFill>
                <a:schemeClr val="accent3">
                  <a:lumMod val="40000"/>
                  <a:lumOff val="60000"/>
                </a:schemeClr>
              </a:solidFill>
            </a:ln>
          </c:spPr>
        </c:majorGridlines>
        <c:numFmt formatCode="0%" sourceLinked="0"/>
        <c:majorTickMark val="none"/>
        <c:minorTickMark val="none"/>
        <c:tickLblPos val="nextTo"/>
        <c:spPr>
          <a:ln>
            <a:solidFill>
              <a:schemeClr val="accent3">
                <a:lumMod val="40000"/>
                <a:lumOff val="60000"/>
              </a:schemeClr>
            </a:solidFill>
          </a:ln>
        </c:spPr>
        <c:txPr>
          <a:bodyPr/>
          <a:lstStyle/>
          <a:p>
            <a:pPr>
              <a:defRPr sz="900" b="1"/>
            </a:pPr>
            <a:endParaRPr lang="en-US"/>
          </a:p>
        </c:txPr>
        <c:crossAx val="337317496"/>
        <c:crosses val="max"/>
        <c:crossBetween val="between"/>
      </c:valAx>
      <c:catAx>
        <c:axId val="337317496"/>
        <c:scaling>
          <c:orientation val="minMax"/>
        </c:scaling>
        <c:delete val="1"/>
        <c:axPos val="b"/>
        <c:numFmt formatCode="General" sourceLinked="1"/>
        <c:majorTickMark val="out"/>
        <c:minorTickMark val="none"/>
        <c:tickLblPos val="none"/>
        <c:crossAx val="337310832"/>
        <c:crosses val="autoZero"/>
        <c:auto val="1"/>
        <c:lblAlgn val="ctr"/>
        <c:lblOffset val="100"/>
        <c:noMultiLvlLbl val="0"/>
      </c:catAx>
      <c:spPr>
        <a:noFill/>
        <a:ln>
          <a:noFill/>
        </a:ln>
        <a:effectLst/>
      </c:spPr>
    </c:plotArea>
    <c:legend>
      <c:legendPos val="b"/>
      <c:layout>
        <c:manualLayout>
          <c:xMode val="edge"/>
          <c:yMode val="edge"/>
          <c:x val="8.1286823293576671E-2"/>
          <c:y val="0.9218872186431244"/>
          <c:w val="0.84055797542721267"/>
          <c:h val="5.5890559134653628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Edmonton</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baseline="0"/>
              <a:t>Single Employable Renting a Studio Apartment</a:t>
            </a:r>
            <a:endParaRPr lang="en-US" sz="1400" b="1"/>
          </a:p>
        </c:rich>
      </c:tx>
      <c:layout>
        <c:manualLayout>
          <c:xMode val="edge"/>
          <c:yMode val="edge"/>
          <c:x val="0.28586661117200418"/>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80BC-4BF7-B365-9C2431F28A19}"/>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Affordability'!$BO$8:$BO$32</c:f>
              <c:numCache>
                <c:formatCode>#,##0.00</c:formatCode>
                <c:ptCount val="25"/>
                <c:pt idx="0">
                  <c:v>0.70295929704070292</c:v>
                </c:pt>
                <c:pt idx="1">
                  <c:v>0.61066068656201489</c:v>
                </c:pt>
                <c:pt idx="2">
                  <c:v>0.63786008230452673</c:v>
                </c:pt>
                <c:pt idx="3">
                  <c:v>0.67403708987161193</c:v>
                </c:pt>
                <c:pt idx="4">
                  <c:v>0.73066774913740618</c:v>
                </c:pt>
                <c:pt idx="5">
                  <c:v>0.71848995331844934</c:v>
                </c:pt>
                <c:pt idx="6">
                  <c:v>0.70631215749949261</c:v>
                </c:pt>
                <c:pt idx="7">
                  <c:v>0.71442986881937431</c:v>
                </c:pt>
                <c:pt idx="8">
                  <c:v>0.71670316543898072</c:v>
                </c:pt>
                <c:pt idx="9">
                  <c:v>0.75253832371092977</c:v>
                </c:pt>
                <c:pt idx="10">
                  <c:v>0.79984082769598086</c:v>
                </c:pt>
                <c:pt idx="11">
                  <c:v>0.89463220675944333</c:v>
                </c:pt>
                <c:pt idx="12">
                  <c:v>0.94159713945172829</c:v>
                </c:pt>
                <c:pt idx="13">
                  <c:v>0.98838940160762134</c:v>
                </c:pt>
                <c:pt idx="14">
                  <c:v>1.0111022997620935</c:v>
                </c:pt>
                <c:pt idx="15">
                  <c:v>1.0099009900990099</c:v>
                </c:pt>
                <c:pt idx="16">
                  <c:v>0.99018978637572197</c:v>
                </c:pt>
                <c:pt idx="17">
                  <c:v>1.2311950182860532</c:v>
                </c:pt>
                <c:pt idx="18">
                  <c:v>1.271772186895217</c:v>
                </c:pt>
                <c:pt idx="19">
                  <c:v>0.99433779864659577</c:v>
                </c:pt>
                <c:pt idx="20">
                  <c:v>0.99378881987577639</c:v>
                </c:pt>
                <c:pt idx="21">
                  <c:v>0.99344601586754055</c:v>
                </c:pt>
                <c:pt idx="22">
                  <c:v>0.9805203294548307</c:v>
                </c:pt>
                <c:pt idx="23">
                  <c:v>1.001669449081803</c:v>
                </c:pt>
                <c:pt idx="24">
                  <c:v>1.0781671159029649</c:v>
                </c:pt>
              </c:numCache>
            </c:numRef>
          </c:val>
          <c:smooth val="0"/>
          <c:extLst xmlns:c16r2="http://schemas.microsoft.com/office/drawing/2015/06/chart">
            <c:ext xmlns:c16="http://schemas.microsoft.com/office/drawing/2014/chart" uri="{C3380CC4-5D6E-409C-BE32-E72D297353CC}">
              <c16:uniqueId val="{00000001-80BC-4BF7-B365-9C2431F28A19}"/>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Affordability'!$BP$8:$BP$32</c:f>
              <c:numCache>
                <c:formatCode>#,##0.00</c:formatCode>
                <c:ptCount val="25"/>
                <c:pt idx="0">
                  <c:v>0.77567922432077563</c:v>
                </c:pt>
                <c:pt idx="1">
                  <c:v>0.68932206313610489</c:v>
                </c:pt>
                <c:pt idx="2">
                  <c:v>0.72016460905349799</c:v>
                </c:pt>
                <c:pt idx="3">
                  <c:v>0.7489300998573466</c:v>
                </c:pt>
                <c:pt idx="4">
                  <c:v>0.84026791150801705</c:v>
                </c:pt>
                <c:pt idx="5">
                  <c:v>0.80373452405114676</c:v>
                </c:pt>
                <c:pt idx="6">
                  <c:v>0.81591231987010349</c:v>
                </c:pt>
                <c:pt idx="7">
                  <c:v>0.80645812310797171</c:v>
                </c:pt>
                <c:pt idx="8">
                  <c:v>0.83615369301214415</c:v>
                </c:pt>
                <c:pt idx="9">
                  <c:v>0.8719888512840932</c:v>
                </c:pt>
                <c:pt idx="10">
                  <c:v>0.94309590131317156</c:v>
                </c:pt>
                <c:pt idx="11">
                  <c:v>1.0139165009940359</c:v>
                </c:pt>
                <c:pt idx="12">
                  <c:v>1.0727056019070322</c:v>
                </c:pt>
                <c:pt idx="13">
                  <c:v>1.1312890741292052</c:v>
                </c:pt>
                <c:pt idx="14">
                  <c:v>1.1062648691514672</c:v>
                </c:pt>
                <c:pt idx="15">
                  <c:v>1.1405940594059405</c:v>
                </c:pt>
                <c:pt idx="16">
                  <c:v>1.1222150912258182</c:v>
                </c:pt>
                <c:pt idx="17">
                  <c:v>1.4233468419491944</c:v>
                </c:pt>
                <c:pt idx="18">
                  <c:v>1.4929499585291679</c:v>
                </c:pt>
                <c:pt idx="19">
                  <c:v>1.0771992818671454</c:v>
                </c:pt>
                <c:pt idx="20">
                  <c:v>1.1180124223602483</c:v>
                </c:pt>
                <c:pt idx="21">
                  <c:v>1.117626767850983</c:v>
                </c:pt>
                <c:pt idx="22">
                  <c:v>1.0981827689894104</c:v>
                </c:pt>
                <c:pt idx="23">
                  <c:v>1.1172466932066265</c:v>
                </c:pt>
                <c:pt idx="24">
                  <c:v>1.2321909896033885</c:v>
                </c:pt>
              </c:numCache>
            </c:numRef>
          </c:val>
          <c:smooth val="0"/>
          <c:extLst xmlns:c16r2="http://schemas.microsoft.com/office/drawing/2015/06/chart">
            <c:ext xmlns:c16="http://schemas.microsoft.com/office/drawing/2014/chart" uri="{C3380CC4-5D6E-409C-BE32-E72D297353CC}">
              <c16:uniqueId val="{00000002-80BC-4BF7-B365-9C2431F28A19}"/>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Affordability'!$BM$8:$BM$32</c:f>
              <c:numCache>
                <c:formatCode>#,##0.00</c:formatCode>
                <c:ptCount val="25"/>
                <c:pt idx="0">
                  <c:v>0.79991920008079986</c:v>
                </c:pt>
                <c:pt idx="1">
                  <c:v>0.72451267897188198</c:v>
                </c:pt>
                <c:pt idx="2">
                  <c:v>0.75102880658436211</c:v>
                </c:pt>
                <c:pt idx="3">
                  <c:v>0.79172610556348078</c:v>
                </c:pt>
                <c:pt idx="4">
                  <c:v>0.87680129896488734</c:v>
                </c:pt>
                <c:pt idx="5">
                  <c:v>0.85244570732697378</c:v>
                </c:pt>
                <c:pt idx="6">
                  <c:v>0.85244570732697378</c:v>
                </c:pt>
                <c:pt idx="7">
                  <c:v>0.84762865792129161</c:v>
                </c:pt>
                <c:pt idx="8">
                  <c:v>0.90782400955604226</c:v>
                </c:pt>
                <c:pt idx="9">
                  <c:v>0.95560422058530758</c:v>
                </c:pt>
                <c:pt idx="10">
                  <c:v>1.0027855153203342</c:v>
                </c:pt>
                <c:pt idx="11">
                  <c:v>1.0735586481113319</c:v>
                </c:pt>
                <c:pt idx="12">
                  <c:v>1.132300357568534</c:v>
                </c:pt>
                <c:pt idx="13">
                  <c:v>1.1789222983030665</c:v>
                </c:pt>
                <c:pt idx="14">
                  <c:v>1.1776367961934973</c:v>
                </c:pt>
                <c:pt idx="15">
                  <c:v>1.1881188118811881</c:v>
                </c:pt>
                <c:pt idx="16">
                  <c:v>1.2102319611258825</c:v>
                </c:pt>
                <c:pt idx="17">
                  <c:v>1.541959078778294</c:v>
                </c:pt>
                <c:pt idx="18">
                  <c:v>1.5482444014376555</c:v>
                </c:pt>
                <c:pt idx="19">
                  <c:v>1.1517746167656402</c:v>
                </c:pt>
                <c:pt idx="20">
                  <c:v>1.1594202898550725</c:v>
                </c:pt>
                <c:pt idx="21">
                  <c:v>1.159020351845464</c:v>
                </c:pt>
                <c:pt idx="22">
                  <c:v>1.1750555628186692</c:v>
                </c:pt>
                <c:pt idx="23">
                  <c:v>1.2251187877231282</c:v>
                </c:pt>
                <c:pt idx="24">
                  <c:v>1.3092029264536003</c:v>
                </c:pt>
              </c:numCache>
            </c:numRef>
          </c:val>
          <c:smooth val="0"/>
          <c:extLst xmlns:c16r2="http://schemas.microsoft.com/office/drawing/2015/06/chart">
            <c:ext xmlns:c16="http://schemas.microsoft.com/office/drawing/2014/chart" uri="{C3380CC4-5D6E-409C-BE32-E72D297353CC}">
              <c16:uniqueId val="{00000003-80BC-4BF7-B365-9C2431F28A19}"/>
            </c:ext>
          </c:extLst>
        </c:ser>
        <c:dLbls>
          <c:showLegendKey val="0"/>
          <c:showVal val="0"/>
          <c:showCatName val="0"/>
          <c:showSerName val="0"/>
          <c:showPercent val="0"/>
          <c:showBubbleSize val="0"/>
        </c:dLbls>
        <c:smooth val="0"/>
        <c:axId val="330858920"/>
        <c:axId val="330860880"/>
      </c:lineChart>
      <c:catAx>
        <c:axId val="330858920"/>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60880"/>
        <c:crosses val="autoZero"/>
        <c:auto val="1"/>
        <c:lblAlgn val="ctr"/>
        <c:lblOffset val="100"/>
        <c:noMultiLvlLbl val="0"/>
      </c:catAx>
      <c:valAx>
        <c:axId val="330860880"/>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8920"/>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Edmonton</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Lone Parent with One Child, </a:t>
            </a:r>
            <a:r>
              <a:rPr lang="en-US" sz="1400" b="1" baseline="0"/>
              <a:t>Renting a One-Bedroom Apartment</a:t>
            </a:r>
            <a:endParaRPr lang="en-US" sz="1400" b="1"/>
          </a:p>
        </c:rich>
      </c:tx>
      <c:layout>
        <c:manualLayout>
          <c:xMode val="edge"/>
          <c:yMode val="edge"/>
          <c:x val="0.23893327833140923"/>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6722-48DF-B584-77B0A2248617}"/>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Affordability'!$BS$8:$BS$32</c:f>
              <c:numCache>
                <c:formatCode>#,##0.00</c:formatCode>
                <c:ptCount val="25"/>
                <c:pt idx="0">
                  <c:v>0.40555220277610138</c:v>
                </c:pt>
                <c:pt idx="1">
                  <c:v>0.37971483553429214</c:v>
                </c:pt>
                <c:pt idx="2">
                  <c:v>0.3847140292382662</c:v>
                </c:pt>
                <c:pt idx="3">
                  <c:v>0.3915092944306498</c:v>
                </c:pt>
                <c:pt idx="4">
                  <c:v>0.39959337673978057</c:v>
                </c:pt>
                <c:pt idx="5">
                  <c:v>0.3888888888888889</c:v>
                </c:pt>
                <c:pt idx="6">
                  <c:v>0.38914110997868989</c:v>
                </c:pt>
                <c:pt idx="7">
                  <c:v>0.38643004880059478</c:v>
                </c:pt>
                <c:pt idx="8">
                  <c:v>0.395021645021645</c:v>
                </c:pt>
                <c:pt idx="9">
                  <c:v>0.39559187577360194</c:v>
                </c:pt>
                <c:pt idx="10">
                  <c:v>0.41642014016007878</c:v>
                </c:pt>
                <c:pt idx="11">
                  <c:v>0.45442809191840949</c:v>
                </c:pt>
                <c:pt idx="12">
                  <c:v>0.50025786487880353</c:v>
                </c:pt>
                <c:pt idx="13">
                  <c:v>0.50432882239219967</c:v>
                </c:pt>
                <c:pt idx="14">
                  <c:v>0.50366390803689587</c:v>
                </c:pt>
                <c:pt idx="15">
                  <c:v>0.51111471685867271</c:v>
                </c:pt>
                <c:pt idx="16">
                  <c:v>0.46783625730994149</c:v>
                </c:pt>
                <c:pt idx="17">
                  <c:v>0.54730703048719087</c:v>
                </c:pt>
                <c:pt idx="18">
                  <c:v>0.6342917713768389</c:v>
                </c:pt>
                <c:pt idx="19">
                  <c:v>0.57146558062807884</c:v>
                </c:pt>
                <c:pt idx="20">
                  <c:v>0.56927868595298514</c:v>
                </c:pt>
                <c:pt idx="21">
                  <c:v>0.56775170325510982</c:v>
                </c:pt>
                <c:pt idx="22">
                  <c:v>0.56939937549745911</c:v>
                </c:pt>
                <c:pt idx="23">
                  <c:v>0.5795701521371649</c:v>
                </c:pt>
                <c:pt idx="24">
                  <c:v>0.61349693251533743</c:v>
                </c:pt>
              </c:numCache>
            </c:numRef>
          </c:val>
          <c:smooth val="0"/>
          <c:extLst xmlns:c16r2="http://schemas.microsoft.com/office/drawing/2015/06/chart">
            <c:ext xmlns:c16="http://schemas.microsoft.com/office/drawing/2014/chart" uri="{C3380CC4-5D6E-409C-BE32-E72D297353CC}">
              <c16:uniqueId val="{00000001-6722-48DF-B584-77B0A2248617}"/>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Affordability'!$BT$8:$BT$32</c:f>
              <c:numCache>
                <c:formatCode>#,##0.00</c:formatCode>
                <c:ptCount val="25"/>
                <c:pt idx="0">
                  <c:v>0.43452021726010864</c:v>
                </c:pt>
                <c:pt idx="1">
                  <c:v>0.40757434792403635</c:v>
                </c:pt>
                <c:pt idx="2">
                  <c:v>0.42062067196717107</c:v>
                </c:pt>
                <c:pt idx="3">
                  <c:v>0.42283003798510177</c:v>
                </c:pt>
                <c:pt idx="4">
                  <c:v>0.43844273281170365</c:v>
                </c:pt>
                <c:pt idx="5">
                  <c:v>0.43222222222222223</c:v>
                </c:pt>
                <c:pt idx="6">
                  <c:v>0.43361437969054017</c:v>
                </c:pt>
                <c:pt idx="7">
                  <c:v>0.43611391221781409</c:v>
                </c:pt>
                <c:pt idx="8">
                  <c:v>0.44372294372294374</c:v>
                </c:pt>
                <c:pt idx="9">
                  <c:v>0.44833745921008217</c:v>
                </c:pt>
                <c:pt idx="10">
                  <c:v>0.46847265768008861</c:v>
                </c:pt>
                <c:pt idx="11">
                  <c:v>0.51639555899819256</c:v>
                </c:pt>
                <c:pt idx="12">
                  <c:v>0.55183084063950494</c:v>
                </c:pt>
                <c:pt idx="13">
                  <c:v>0.55476170463141972</c:v>
                </c:pt>
                <c:pt idx="14">
                  <c:v>0.54316695964763284</c:v>
                </c:pt>
                <c:pt idx="15">
                  <c:v>0.54421547947428206</c:v>
                </c:pt>
                <c:pt idx="16">
                  <c:v>0.5103668261562998</c:v>
                </c:pt>
                <c:pt idx="17">
                  <c:v>0.63487615536514141</c:v>
                </c:pt>
                <c:pt idx="18">
                  <c:v>0.68111868067311554</c:v>
                </c:pt>
                <c:pt idx="19">
                  <c:v>0.6088013318957799</c:v>
                </c:pt>
                <c:pt idx="20">
                  <c:v>0.60723059834985083</c:v>
                </c:pt>
                <c:pt idx="21">
                  <c:v>0.60560181680545044</c:v>
                </c:pt>
                <c:pt idx="22">
                  <c:v>0.60613481907794031</c:v>
                </c:pt>
                <c:pt idx="23">
                  <c:v>0.63390485390002416</c:v>
                </c:pt>
                <c:pt idx="24">
                  <c:v>0.66762901479610248</c:v>
                </c:pt>
              </c:numCache>
            </c:numRef>
          </c:val>
          <c:smooth val="0"/>
          <c:extLst xmlns:c16r2="http://schemas.microsoft.com/office/drawing/2015/06/chart">
            <c:ext xmlns:c16="http://schemas.microsoft.com/office/drawing/2014/chart" uri="{C3380CC4-5D6E-409C-BE32-E72D297353CC}">
              <c16:uniqueId val="{00000002-6722-48DF-B584-77B0A2248617}"/>
            </c:ext>
          </c:extLst>
        </c:ser>
        <c:ser>
          <c:idx val="1"/>
          <c:order val="3"/>
          <c:tx>
            <c:v>Median</c:v>
          </c:tx>
          <c:spPr>
            <a:ln w="28575">
              <a:solidFill>
                <a:srgbClr val="FF6600"/>
              </a:solidFill>
            </a:ln>
          </c:spPr>
          <c:marker>
            <c:symbol val="circle"/>
            <c:size val="7"/>
            <c:spPr>
              <a:solidFill>
                <a:srgbClr val="FF6600"/>
              </a:solidFill>
              <a:ln>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Affordability'!$BQ$8:$BQ$32</c:f>
              <c:numCache>
                <c:formatCode>#,##0.00</c:formatCode>
                <c:ptCount val="25"/>
                <c:pt idx="0">
                  <c:v>0.45769462884731443</c:v>
                </c:pt>
                <c:pt idx="1">
                  <c:v>0.43337019272935512</c:v>
                </c:pt>
                <c:pt idx="2">
                  <c:v>0.4360092331367017</c:v>
                </c:pt>
                <c:pt idx="3">
                  <c:v>0.44371053368806979</c:v>
                </c:pt>
                <c:pt idx="4">
                  <c:v>0.46508229126102235</c:v>
                </c:pt>
                <c:pt idx="5">
                  <c:v>0.45333333333333331</c:v>
                </c:pt>
                <c:pt idx="6">
                  <c:v>0.44473269711850272</c:v>
                </c:pt>
                <c:pt idx="7">
                  <c:v>0.45267520002355388</c:v>
                </c:pt>
                <c:pt idx="8">
                  <c:v>0.4707792207792208</c:v>
                </c:pt>
                <c:pt idx="9">
                  <c:v>0.47471025092832231</c:v>
                </c:pt>
                <c:pt idx="10">
                  <c:v>0.49449891644009358</c:v>
                </c:pt>
                <c:pt idx="11">
                  <c:v>0.54118254583010583</c:v>
                </c:pt>
                <c:pt idx="12">
                  <c:v>0.5724600309437855</c:v>
                </c:pt>
                <c:pt idx="13">
                  <c:v>0.57493485752710771</c:v>
                </c:pt>
                <c:pt idx="14">
                  <c:v>0.56785636690434338</c:v>
                </c:pt>
                <c:pt idx="15">
                  <c:v>0.5646600681486289</c:v>
                </c:pt>
                <c:pt idx="16">
                  <c:v>0.53588516746411485</c:v>
                </c:pt>
                <c:pt idx="17">
                  <c:v>0.67778502655533712</c:v>
                </c:pt>
                <c:pt idx="18">
                  <c:v>0.72368859821518527</c:v>
                </c:pt>
                <c:pt idx="19">
                  <c:v>0.62861213869088661</c:v>
                </c:pt>
                <c:pt idx="20">
                  <c:v>0.63379693702765683</c:v>
                </c:pt>
                <c:pt idx="21">
                  <c:v>0.64269492808478423</c:v>
                </c:pt>
                <c:pt idx="22">
                  <c:v>0.63184962958427726</c:v>
                </c:pt>
                <c:pt idx="23">
                  <c:v>0.65201642115431058</c:v>
                </c:pt>
                <c:pt idx="24">
                  <c:v>0.70371706964994585</c:v>
                </c:pt>
              </c:numCache>
            </c:numRef>
          </c:val>
          <c:smooth val="0"/>
          <c:extLst xmlns:c16r2="http://schemas.microsoft.com/office/drawing/2015/06/chart">
            <c:ext xmlns:c16="http://schemas.microsoft.com/office/drawing/2014/chart" uri="{C3380CC4-5D6E-409C-BE32-E72D297353CC}">
              <c16:uniqueId val="{00000003-6722-48DF-B584-77B0A2248617}"/>
            </c:ext>
          </c:extLst>
        </c:ser>
        <c:dLbls>
          <c:showLegendKey val="0"/>
          <c:showVal val="0"/>
          <c:showCatName val="0"/>
          <c:showSerName val="0"/>
          <c:showPercent val="0"/>
          <c:showBubbleSize val="0"/>
        </c:dLbls>
        <c:smooth val="0"/>
        <c:axId val="330859312"/>
        <c:axId val="330857352"/>
      </c:lineChart>
      <c:catAx>
        <c:axId val="330859312"/>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7352"/>
        <c:crosses val="autoZero"/>
        <c:auto val="1"/>
        <c:lblAlgn val="ctr"/>
        <c:lblOffset val="100"/>
        <c:noMultiLvlLbl val="0"/>
      </c:catAx>
      <c:valAx>
        <c:axId val="330857352"/>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9312"/>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rotection>
    <c:chartObject val="0"/>
    <c:data val="0"/>
    <c:formatting val="0"/>
    <c:selection val="0"/>
    <c:userInterface val="0"/>
  </c:protection>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800" b="1"/>
              <a:t>Edmonton</a:t>
            </a:r>
          </a:p>
          <a:p>
            <a:pPr algn="ctr">
              <a:defRPr sz="1400" b="0" i="0" u="none" strike="noStrike" kern="1200" spc="0" baseline="0">
                <a:solidFill>
                  <a:schemeClr val="tx1">
                    <a:lumMod val="65000"/>
                    <a:lumOff val="35000"/>
                  </a:schemeClr>
                </a:solidFill>
                <a:latin typeface="+mn-lt"/>
                <a:ea typeface="+mn-ea"/>
                <a:cs typeface="+mn-cs"/>
              </a:defRPr>
            </a:pPr>
            <a:r>
              <a:rPr lang="en-US" sz="1400" b="1"/>
              <a:t>Rent</a:t>
            </a:r>
            <a:r>
              <a:rPr lang="en-US" sz="1400" b="1" baseline="0"/>
              <a:t> as a Fraction of Social-Assistance Income</a:t>
            </a:r>
          </a:p>
          <a:p>
            <a:pPr algn="ctr">
              <a:defRPr sz="1400" b="0" i="0" u="none" strike="noStrike" kern="1200" spc="0" baseline="0">
                <a:solidFill>
                  <a:schemeClr val="tx1">
                    <a:lumMod val="65000"/>
                    <a:lumOff val="35000"/>
                  </a:schemeClr>
                </a:solidFill>
                <a:latin typeface="+mn-lt"/>
                <a:ea typeface="+mn-ea"/>
                <a:cs typeface="+mn-cs"/>
              </a:defRPr>
            </a:pPr>
            <a:r>
              <a:rPr lang="en-US" sz="1400" b="1"/>
              <a:t>Couple</a:t>
            </a:r>
            <a:r>
              <a:rPr lang="en-US" sz="1400" b="1" baseline="0"/>
              <a:t> with Two Children</a:t>
            </a:r>
            <a:r>
              <a:rPr lang="en-US" sz="1400" b="1"/>
              <a:t>, </a:t>
            </a:r>
            <a:r>
              <a:rPr lang="en-US" sz="1400" b="1" baseline="0"/>
              <a:t>Renting a Two-Bedroom Apartment</a:t>
            </a:r>
            <a:endParaRPr lang="en-US" sz="1400" b="1"/>
          </a:p>
        </c:rich>
      </c:tx>
      <c:layout>
        <c:manualLayout>
          <c:xMode val="edge"/>
          <c:yMode val="edge"/>
          <c:x val="0.24919994489028932"/>
          <c:y val="0.12121212121212123"/>
        </c:manualLayout>
      </c:layout>
      <c:overlay val="1"/>
      <c:spPr>
        <a:noFill/>
        <a:ln>
          <a:noFill/>
        </a:ln>
        <a:effectLst/>
      </c:spPr>
    </c:title>
    <c:autoTitleDeleted val="0"/>
    <c:plotArea>
      <c:layout>
        <c:manualLayout>
          <c:layoutTarget val="inner"/>
          <c:xMode val="edge"/>
          <c:yMode val="edge"/>
          <c:x val="4.5597395846746519E-2"/>
          <c:y val="0.11932331185874491"/>
          <c:w val="0.91232509278398866"/>
          <c:h val="0.73920209973753259"/>
        </c:manualLayout>
      </c:layout>
      <c:lineChart>
        <c:grouping val="standard"/>
        <c:varyColors val="0"/>
        <c:ser>
          <c:idx val="0"/>
          <c:order val="0"/>
          <c:tx>
            <c:v>Rent-Affordability Factor</c:v>
          </c:tx>
          <c:spPr>
            <a:ln w="28575" cap="rnd">
              <a:solidFill>
                <a:srgbClr val="0066FF"/>
              </a:solidFill>
              <a:round/>
            </a:ln>
            <a:effectLst/>
          </c:spPr>
          <c:marker>
            <c:symbol val="none"/>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Affordability'!$KJ$8:$KJ$32</c:f>
              <c:numCache>
                <c:formatCode>#,##0.0</c:formatCode>
                <c:ptCount val="25"/>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numCache>
            </c:numRef>
          </c:val>
          <c:smooth val="0"/>
          <c:extLst xmlns:c16r2="http://schemas.microsoft.com/office/drawing/2015/06/chart">
            <c:ext xmlns:c16="http://schemas.microsoft.com/office/drawing/2014/chart" uri="{C3380CC4-5D6E-409C-BE32-E72D297353CC}">
              <c16:uniqueId val="{00000000-A13D-47F2-95D4-E092EBF965E5}"/>
            </c:ext>
          </c:extLst>
        </c:ser>
        <c:ser>
          <c:idx val="2"/>
          <c:order val="1"/>
          <c:tx>
            <c:v>First Quintile</c:v>
          </c:tx>
          <c:spPr>
            <a:ln w="28575">
              <a:solidFill>
                <a:srgbClr val="00B050"/>
              </a:solidFill>
            </a:ln>
          </c:spPr>
          <c:marker>
            <c:symbol val="circle"/>
            <c:size val="7"/>
            <c:spPr>
              <a:solidFill>
                <a:srgbClr val="00B050"/>
              </a:solidFill>
              <a:ln w="28575">
                <a:no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Affordability'!$BW$8:$BW$32</c:f>
              <c:numCache>
                <c:formatCode>#,##0.00</c:formatCode>
                <c:ptCount val="25"/>
                <c:pt idx="0">
                  <c:v>0.32776472082830466</c:v>
                </c:pt>
                <c:pt idx="1">
                  <c:v>0.29403757146746529</c:v>
                </c:pt>
                <c:pt idx="2">
                  <c:v>0.30322791000978155</c:v>
                </c:pt>
                <c:pt idx="3">
                  <c:v>0.30791303388147001</c:v>
                </c:pt>
                <c:pt idx="4">
                  <c:v>0.31367993029334884</c:v>
                </c:pt>
                <c:pt idx="5">
                  <c:v>0.30402487476248058</c:v>
                </c:pt>
                <c:pt idx="6">
                  <c:v>0.30402487476248058</c:v>
                </c:pt>
                <c:pt idx="7">
                  <c:v>0.30968629924872398</c:v>
                </c:pt>
                <c:pt idx="8">
                  <c:v>0.31158239830390799</c:v>
                </c:pt>
                <c:pt idx="9">
                  <c:v>0.32814257906673572</c:v>
                </c:pt>
                <c:pt idx="10">
                  <c:v>0.33172688476705764</c:v>
                </c:pt>
                <c:pt idx="11">
                  <c:v>0.35880251292232684</c:v>
                </c:pt>
                <c:pt idx="12">
                  <c:v>0.39104931566369761</c:v>
                </c:pt>
                <c:pt idx="13">
                  <c:v>0.39939334813041311</c:v>
                </c:pt>
                <c:pt idx="14">
                  <c:v>0.39130938380772207</c:v>
                </c:pt>
                <c:pt idx="15">
                  <c:v>0.3877519618402831</c:v>
                </c:pt>
                <c:pt idx="16">
                  <c:v>0.36818412869958644</c:v>
                </c:pt>
                <c:pt idx="17">
                  <c:v>0.44293779972124447</c:v>
                </c:pt>
                <c:pt idx="18">
                  <c:v>0.51569589007758609</c:v>
                </c:pt>
                <c:pt idx="19">
                  <c:v>0.48595262097686437</c:v>
                </c:pt>
                <c:pt idx="20">
                  <c:v>0.4833048330483305</c:v>
                </c:pt>
                <c:pt idx="21">
                  <c:v>0.48437009463156477</c:v>
                </c:pt>
                <c:pt idx="22">
                  <c:v>0.4840742037101855</c:v>
                </c:pt>
                <c:pt idx="23">
                  <c:v>0.50485436893203883</c:v>
                </c:pt>
                <c:pt idx="24">
                  <c:v>0.53835916369724812</c:v>
                </c:pt>
              </c:numCache>
            </c:numRef>
          </c:val>
          <c:smooth val="0"/>
          <c:extLst xmlns:c16r2="http://schemas.microsoft.com/office/drawing/2015/06/chart">
            <c:ext xmlns:c16="http://schemas.microsoft.com/office/drawing/2014/chart" uri="{C3380CC4-5D6E-409C-BE32-E72D297353CC}">
              <c16:uniqueId val="{00000001-A13D-47F2-95D4-E092EBF965E5}"/>
            </c:ext>
          </c:extLst>
        </c:ser>
        <c:ser>
          <c:idx val="3"/>
          <c:order val="2"/>
          <c:tx>
            <c:v>Second Quintile</c:v>
          </c:tx>
          <c:spPr>
            <a:ln w="28575"/>
          </c:spPr>
          <c:marker>
            <c:symbol val="circle"/>
            <c:size val="7"/>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Affordability'!$BX$8:$BX$32</c:f>
              <c:numCache>
                <c:formatCode>#,##0.00</c:formatCode>
                <c:ptCount val="25"/>
                <c:pt idx="0">
                  <c:v>0.36206567998475514</c:v>
                </c:pt>
                <c:pt idx="1">
                  <c:v>0.32344132861421182</c:v>
                </c:pt>
                <c:pt idx="2">
                  <c:v>0.33257254646234102</c:v>
                </c:pt>
                <c:pt idx="3">
                  <c:v>0.33771106941838647</c:v>
                </c:pt>
                <c:pt idx="4">
                  <c:v>0.34504792332268369</c:v>
                </c:pt>
                <c:pt idx="5">
                  <c:v>0.33166349974088788</c:v>
                </c:pt>
                <c:pt idx="6">
                  <c:v>0.33166349974088788</c:v>
                </c:pt>
                <c:pt idx="7">
                  <c:v>0.337213970293055</c:v>
                </c:pt>
                <c:pt idx="8">
                  <c:v>0.35222358069137422</c:v>
                </c:pt>
                <c:pt idx="9">
                  <c:v>0.36162651570619853</c:v>
                </c:pt>
                <c:pt idx="10">
                  <c:v>0.36785555538525205</c:v>
                </c:pt>
                <c:pt idx="11">
                  <c:v>0.39794460524112613</c:v>
                </c:pt>
                <c:pt idx="12">
                  <c:v>0.42363675863567241</c:v>
                </c:pt>
                <c:pt idx="13">
                  <c:v>0.42687161048178557</c:v>
                </c:pt>
                <c:pt idx="14">
                  <c:v>0.41885756442778571</c:v>
                </c:pt>
                <c:pt idx="15">
                  <c:v>0.4154485305431605</c:v>
                </c:pt>
                <c:pt idx="16">
                  <c:v>0.4061015986701409</c:v>
                </c:pt>
                <c:pt idx="17">
                  <c:v>0.5279818572677234</c:v>
                </c:pt>
                <c:pt idx="18">
                  <c:v>0.57016264700712893</c:v>
                </c:pt>
                <c:pt idx="19">
                  <c:v>0.51581563120449292</c:v>
                </c:pt>
                <c:pt idx="20">
                  <c:v>0.51300513005130055</c:v>
                </c:pt>
                <c:pt idx="21">
                  <c:v>0.52742521415437049</c:v>
                </c:pt>
                <c:pt idx="22">
                  <c:v>0.52450122506125307</c:v>
                </c:pt>
                <c:pt idx="23">
                  <c:v>0.55663430420711979</c:v>
                </c:pt>
                <c:pt idx="24">
                  <c:v>0.60533207401365219</c:v>
                </c:pt>
              </c:numCache>
            </c:numRef>
          </c:val>
          <c:smooth val="0"/>
          <c:extLst xmlns:c16r2="http://schemas.microsoft.com/office/drawing/2015/06/chart">
            <c:ext xmlns:c16="http://schemas.microsoft.com/office/drawing/2014/chart" uri="{C3380CC4-5D6E-409C-BE32-E72D297353CC}">
              <c16:uniqueId val="{00000002-A13D-47F2-95D4-E092EBF965E5}"/>
            </c:ext>
          </c:extLst>
        </c:ser>
        <c:ser>
          <c:idx val="1"/>
          <c:order val="3"/>
          <c:tx>
            <c:v>Median</c:v>
          </c:tx>
          <c:spPr>
            <a:ln w="28575">
              <a:solidFill>
                <a:srgbClr val="FF6600"/>
              </a:solidFill>
            </a:ln>
          </c:spPr>
          <c:marker>
            <c:symbol val="circle"/>
            <c:size val="7"/>
            <c:spPr>
              <a:solidFill>
                <a:srgbClr val="FF6600"/>
              </a:solidFill>
              <a:ln w="6350">
                <a:solidFill>
                  <a:srgbClr val="FF6600"/>
                </a:solidFill>
              </a:ln>
            </c:spPr>
          </c:marker>
          <c:cat>
            <c:numRef>
              <c:f>'City Affordability'!$A$8:$A$32</c:f>
              <c:numCache>
                <c:formatCode>General</c:formatCode>
                <c:ptCount val="25"/>
                <c:pt idx="0">
                  <c:v>1990</c:v>
                </c:pt>
                <c:pt idx="1">
                  <c:v>1991</c:v>
                </c:pt>
                <c:pt idx="2">
                  <c:v>1992</c:v>
                </c:pt>
                <c:pt idx="3">
                  <c:v>1993</c:v>
                </c:pt>
                <c:pt idx="4">
                  <c:v>1994</c:v>
                </c:pt>
                <c:pt idx="5">
                  <c:v>1995</c:v>
                </c:pt>
                <c:pt idx="6">
                  <c:v>1996</c:v>
                </c:pt>
                <c:pt idx="7">
                  <c:v>1997</c:v>
                </c:pt>
                <c:pt idx="8">
                  <c:v>1998</c:v>
                </c:pt>
                <c:pt idx="9">
                  <c:v>1999</c:v>
                </c:pt>
                <c:pt idx="10">
                  <c:v>2000</c:v>
                </c:pt>
                <c:pt idx="11">
                  <c:v>2001</c:v>
                </c:pt>
                <c:pt idx="12">
                  <c:v>2002</c:v>
                </c:pt>
                <c:pt idx="13">
                  <c:v>2003</c:v>
                </c:pt>
                <c:pt idx="14">
                  <c:v>2004</c:v>
                </c:pt>
                <c:pt idx="15">
                  <c:v>2005</c:v>
                </c:pt>
                <c:pt idx="16">
                  <c:v>2006</c:v>
                </c:pt>
                <c:pt idx="17">
                  <c:v>2007</c:v>
                </c:pt>
                <c:pt idx="18">
                  <c:v>2008</c:v>
                </c:pt>
                <c:pt idx="19">
                  <c:v>2009</c:v>
                </c:pt>
                <c:pt idx="20">
                  <c:v>2010</c:v>
                </c:pt>
                <c:pt idx="21">
                  <c:v>2011</c:v>
                </c:pt>
                <c:pt idx="22">
                  <c:v>2012</c:v>
                </c:pt>
                <c:pt idx="23">
                  <c:v>2013</c:v>
                </c:pt>
                <c:pt idx="24">
                  <c:v>2014</c:v>
                </c:pt>
              </c:numCache>
            </c:numRef>
          </c:cat>
          <c:val>
            <c:numRef>
              <c:f>'City Affordability'!$BU$8:$BU$32</c:f>
              <c:numCache>
                <c:formatCode>#,##0.00</c:formatCode>
                <c:ptCount val="25"/>
                <c:pt idx="0">
                  <c:v>0.37731055072095532</c:v>
                </c:pt>
                <c:pt idx="1">
                  <c:v>0.34304383337870953</c:v>
                </c:pt>
                <c:pt idx="2">
                  <c:v>0.34561460710792308</c:v>
                </c:pt>
                <c:pt idx="3">
                  <c:v>0.34764374793069197</c:v>
                </c:pt>
                <c:pt idx="4">
                  <c:v>0.35550392099912864</c:v>
                </c:pt>
                <c:pt idx="5">
                  <c:v>0.34548281223009153</c:v>
                </c:pt>
                <c:pt idx="6">
                  <c:v>0.34548281223009153</c:v>
                </c:pt>
                <c:pt idx="7">
                  <c:v>0.34409588805413777</c:v>
                </c:pt>
                <c:pt idx="8">
                  <c:v>0.36577064148719635</c:v>
                </c:pt>
                <c:pt idx="9">
                  <c:v>0.3716716966980374</c:v>
                </c:pt>
                <c:pt idx="10">
                  <c:v>0.38099325379186816</c:v>
                </c:pt>
                <c:pt idx="11">
                  <c:v>0.41751565140052582</c:v>
                </c:pt>
                <c:pt idx="12">
                  <c:v>0.44318922441885727</c:v>
                </c:pt>
                <c:pt idx="13">
                  <c:v>0.44412540312101939</c:v>
                </c:pt>
                <c:pt idx="14">
                  <c:v>0.43513603479418694</c:v>
                </c:pt>
                <c:pt idx="15">
                  <c:v>0.43022003385136176</c:v>
                </c:pt>
                <c:pt idx="16">
                  <c:v>0.42808274068205648</c:v>
                </c:pt>
                <c:pt idx="17">
                  <c:v>0.56105454631357632</c:v>
                </c:pt>
                <c:pt idx="18">
                  <c:v>0.59102225604397507</c:v>
                </c:pt>
                <c:pt idx="19">
                  <c:v>0.54242085849819832</c:v>
                </c:pt>
                <c:pt idx="20">
                  <c:v>0.5373053730537305</c:v>
                </c:pt>
                <c:pt idx="21">
                  <c:v>0.54087993900524733</c:v>
                </c:pt>
                <c:pt idx="22">
                  <c:v>0.55127756387819393</c:v>
                </c:pt>
                <c:pt idx="23">
                  <c:v>0.58459546925566341</c:v>
                </c:pt>
                <c:pt idx="24">
                  <c:v>0.63315159060661996</c:v>
                </c:pt>
              </c:numCache>
            </c:numRef>
          </c:val>
          <c:smooth val="0"/>
          <c:extLst xmlns:c16r2="http://schemas.microsoft.com/office/drawing/2015/06/chart">
            <c:ext xmlns:c16="http://schemas.microsoft.com/office/drawing/2014/chart" uri="{C3380CC4-5D6E-409C-BE32-E72D297353CC}">
              <c16:uniqueId val="{00000003-A13D-47F2-95D4-E092EBF965E5}"/>
            </c:ext>
          </c:extLst>
        </c:ser>
        <c:dLbls>
          <c:showLegendKey val="0"/>
          <c:showVal val="0"/>
          <c:showCatName val="0"/>
          <c:showSerName val="0"/>
          <c:showPercent val="0"/>
          <c:showBubbleSize val="0"/>
        </c:dLbls>
        <c:smooth val="0"/>
        <c:axId val="330859704"/>
        <c:axId val="330860096"/>
      </c:lineChart>
      <c:catAx>
        <c:axId val="330859704"/>
        <c:scaling>
          <c:orientation val="minMax"/>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high"/>
        <c:spPr>
          <a:noFill/>
          <a:ln w="9525" cap="flat" cmpd="sng" algn="ctr">
            <a:solidFill>
              <a:schemeClr val="tx1">
                <a:lumMod val="15000"/>
                <a:lumOff val="85000"/>
              </a:schemeClr>
            </a:solidFill>
            <a:round/>
          </a:ln>
          <a:effectLst/>
        </c:spPr>
        <c:txPr>
          <a:bodyPr rot="-18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60096"/>
        <c:crosses val="autoZero"/>
        <c:auto val="1"/>
        <c:lblAlgn val="ctr"/>
        <c:lblOffset val="100"/>
        <c:noMultiLvlLbl val="0"/>
      </c:catAx>
      <c:valAx>
        <c:axId val="330860096"/>
        <c:scaling>
          <c:orientation val="maxMin"/>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330859704"/>
        <c:crosses val="autoZero"/>
        <c:crossBetween val="midCat"/>
      </c:valAx>
      <c:spPr>
        <a:noFill/>
        <a:ln>
          <a:noFill/>
        </a:ln>
        <a:effectLst/>
      </c:spPr>
    </c:plotArea>
    <c:legend>
      <c:legendPos val="b"/>
      <c:layout>
        <c:manualLayout>
          <c:xMode val="edge"/>
          <c:yMode val="edge"/>
          <c:x val="4.1686823709324687E-2"/>
          <c:y val="0.9218872186431244"/>
          <c:w val="0.91630911373953683"/>
          <c:h val="3.6531138153185407E-2"/>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chart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chart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chart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chart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chart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chart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chart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chart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chart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chart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chart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chart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bin"/></Relationships>
</file>

<file path=xl/chart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bin"/></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5.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6.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7.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8.bin"/></Relationships>
</file>

<file path=xl/chart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9.bin"/></Relationships>
</file>

<file path=xl/chart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10.bin"/></Relationships>
</file>

<file path=xl/chart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11.bin"/></Relationships>
</file>

<file path=xl/chart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chart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chart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chart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chart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chart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chart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chart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chart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chart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chart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chart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12.bin"/></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chart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chart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chart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chart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chart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chart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chart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chart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chart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chart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chart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chart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chartsheets/sheet1.xml><?xml version="1.0" encoding="utf-8"?>
<chartsheet xmlns="http://schemas.openxmlformats.org/spreadsheetml/2006/main" xmlns:r="http://schemas.openxmlformats.org/officeDocument/2006/relationships">
  <sheetPr codeName="Chart17">
    <tabColor theme="6" tint="-0.249977111117893"/>
  </sheetPr>
  <sheetViews>
    <sheetView zoomScale="80" workbookViewId="0"/>
  </sheetViews>
  <sheetProtection algorithmName="SHA-512" hashValue="OZJzzilzRsd/oVZK3c3Fnwy54NJpui7XvXB+bKxbmkC+Yj/4J/rjGhYGudg1q0jgGL0xBPu15XgbYNWT5sSrtg==" saltValue="Mmk1FrkjjYC1Gpv3kPWmJQ==" spinCount="100000" content="1" objects="1"/>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sheetPr codeName="Chart26">
    <tabColor theme="6" tint="-0.249977111117893"/>
  </sheetPr>
  <sheetViews>
    <sheetView zoomScale="80" workbookViewId="0"/>
  </sheetViews>
  <sheetProtection algorithmName="SHA-512" hashValue="j7bMcxYvcUyO+Uj9luj4Di9WRTHEvZXCrMHX/FKrH2ww8xqcUp46tZBcF5Iak/Fvft+EtIWTpVhHiAmL5749dQ==" saltValue="4Bz4yc+xLBQQgRiA1eoBBg==" spinCount="100000" content="1" objects="1"/>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sheetPr codeName="Chart27">
    <tabColor theme="6" tint="-0.249977111117893"/>
  </sheetPr>
  <sheetViews>
    <sheetView zoomScale="80" workbookViewId="0"/>
  </sheetViews>
  <sheetProtection algorithmName="SHA-512" hashValue="szVPS165mNxpdQrsNrA3ZziOaFj5PYfhdr5vaX+3kaXzH2w3/5sZ/LrISlE68gD9A/QqG1y7yO2zJOjOw5ncDQ==" saltValue="U3ZeK4A9wMjGIdS0pfJmKQ==" spinCount="100000" content="1" objects="1"/>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sheetPr codeName="Chart28">
    <tabColor theme="6" tint="-0.249977111117893"/>
  </sheetPr>
  <sheetViews>
    <sheetView zoomScale="80" workbookViewId="0"/>
  </sheetViews>
  <sheetProtection algorithmName="SHA-512" hashValue="4rWtxCwpP/qCwZUEyzPb/T53K1NJ0UtChhhIlahMhC0G/fVf9GcEgauVEAwpmOX+r45c3EUDvkCGl3vIo6U0ZQ==" saltValue="uZWnlwBPYH3JGmR6cCQiow==" spinCount="100000" content="1" objects="1"/>
  <pageMargins left="0.7" right="0.7" top="0.75" bottom="0.75" header="0.3" footer="0.3"/>
  <drawing r:id="rId1"/>
</chartsheet>
</file>

<file path=xl/chartsheets/sheet13.xml><?xml version="1.0" encoding="utf-8"?>
<chartsheet xmlns="http://schemas.openxmlformats.org/spreadsheetml/2006/main" xmlns:r="http://schemas.openxmlformats.org/officeDocument/2006/relationships">
  <sheetPr codeName="Chart29">
    <tabColor theme="6" tint="-0.249977111117893"/>
  </sheetPr>
  <sheetViews>
    <sheetView zoomScale="80" workbookViewId="0"/>
  </sheetViews>
  <sheetProtection algorithmName="SHA-512" hashValue="Q20nQOtK34Sk5xpDvfz7Rf8cnohvOUKfHObnpZgY8yvV5HvACnMP35M2+9XHjfj5WZ2gVu0CsRm8Ar1+EEVCEw==" saltValue="Di7iznsbUcULgpPR5h6f/g==" spinCount="100000" content="1" objects="1"/>
  <pageMargins left="0.7" right="0.7" top="0.75" bottom="0.75" header="0.3" footer="0.3"/>
  <drawing r:id="rId1"/>
</chartsheet>
</file>

<file path=xl/chartsheets/sheet14.xml><?xml version="1.0" encoding="utf-8"?>
<chartsheet xmlns="http://schemas.openxmlformats.org/spreadsheetml/2006/main" xmlns:r="http://schemas.openxmlformats.org/officeDocument/2006/relationships">
  <sheetPr codeName="Chart30">
    <tabColor theme="6" tint="-0.249977111117893"/>
  </sheetPr>
  <sheetViews>
    <sheetView zoomScale="80" workbookViewId="0"/>
  </sheetViews>
  <sheetProtection algorithmName="SHA-512" hashValue="ja16yt3gUhBdwFGy21mcR38rx+knOSVYOZW3pfAyWp7yqtcLxtHM6qqbBf6Kw9ukMNWo+GKhL1m09njX2gAaVg==" saltValue="3MAecoW5s8dQATUAEasBKA==" spinCount="100000" content="1" objects="1"/>
  <pageMargins left="0.7" right="0.7" top="0.75" bottom="0.75" header="0.3" footer="0.3"/>
  <drawing r:id="rId1"/>
</chartsheet>
</file>

<file path=xl/chartsheets/sheet15.xml><?xml version="1.0" encoding="utf-8"?>
<chartsheet xmlns="http://schemas.openxmlformats.org/spreadsheetml/2006/main" xmlns:r="http://schemas.openxmlformats.org/officeDocument/2006/relationships">
  <sheetPr codeName="Chart31">
    <tabColor theme="6" tint="-0.249977111117893"/>
  </sheetPr>
  <sheetViews>
    <sheetView zoomScale="80" workbookViewId="0"/>
  </sheetViews>
  <sheetProtection algorithmName="SHA-512" hashValue="uK6AXDXkTZoENlXXXFfDao2SS3qCnOsAOls6Y5I/gClM9s2MlojNOmet7KVnvFmO5ZICDAIvaGEA/xL2El0C9g==" saltValue="dBJYZ3ULIHiAlOnc34ELjw==" spinCount="100000" content="1" objects="1"/>
  <pageMargins left="0.7" right="0.7" top="0.75" bottom="0.75" header="0.3" footer="0.3"/>
  <drawing r:id="rId1"/>
</chartsheet>
</file>

<file path=xl/chartsheets/sheet16.xml><?xml version="1.0" encoding="utf-8"?>
<chartsheet xmlns="http://schemas.openxmlformats.org/spreadsheetml/2006/main" xmlns:r="http://schemas.openxmlformats.org/officeDocument/2006/relationships">
  <sheetPr codeName="Chart32">
    <tabColor theme="6" tint="-0.249977111117893"/>
  </sheetPr>
  <sheetViews>
    <sheetView zoomScale="80" workbookViewId="0"/>
  </sheetViews>
  <sheetProtection algorithmName="SHA-512" hashValue="JThGNrVTzJYcfmws6UKApYNEyxOqyTFpSP0CgmOm4JfMZBsQIZ8BBW16y2RJ5DuaMG4L9P7PnAlx1hlthd7pbw==" saltValue="viXKE3vbSwJjYpZ2V3gSkw==" spinCount="100000" content="1" objects="1"/>
  <pageMargins left="0.7" right="0.7" top="0.75" bottom="0.75" header="0.3" footer="0.3"/>
  <drawing r:id="rId1"/>
</chartsheet>
</file>

<file path=xl/chartsheets/sheet17.xml><?xml version="1.0" encoding="utf-8"?>
<chartsheet xmlns="http://schemas.openxmlformats.org/spreadsheetml/2006/main" xmlns:r="http://schemas.openxmlformats.org/officeDocument/2006/relationships">
  <sheetPr codeName="Chart33">
    <tabColor theme="6" tint="-0.249977111117893"/>
  </sheetPr>
  <sheetViews>
    <sheetView zoomScale="80" workbookViewId="0"/>
  </sheetViews>
  <sheetProtection algorithmName="SHA-512" hashValue="k9P4hMhs9aN6D/e61q+WH2YiiN8aEuFxVTuAwcp8Hs9l1GGjbGXLbRfk9cbIO0OGeDg9dTLvlVs3Rcnmo5G7FQ==" saltValue="cCJMSneB+jWzWEPI1xg3SA==" spinCount="100000" content="1" objects="1"/>
  <pageMargins left="0.7" right="0.7" top="0.75" bottom="0.75" header="0.3" footer="0.3"/>
  <drawing r:id="rId1"/>
</chartsheet>
</file>

<file path=xl/chartsheets/sheet18.xml><?xml version="1.0" encoding="utf-8"?>
<chartsheet xmlns="http://schemas.openxmlformats.org/spreadsheetml/2006/main" xmlns:r="http://schemas.openxmlformats.org/officeDocument/2006/relationships">
  <sheetPr codeName="Chart34">
    <tabColor theme="6" tint="-0.249977111117893"/>
  </sheetPr>
  <sheetViews>
    <sheetView zoomScale="80" workbookViewId="0"/>
  </sheetViews>
  <sheetProtection algorithmName="SHA-512" hashValue="abCbFm1NrqeQnTvJfQNqyXn7NNSbQVIBr2f3EvU643Nli3HEC9TU6XSVyNn9uUv0BjDJmN+aqJWpWbYYpR3gaA==" saltValue="O7kqaRsSrxiVrZnwxh5uvA==" spinCount="100000" content="1" objects="1"/>
  <pageMargins left="0.7" right="0.7" top="0.75" bottom="0.75" header="0.3" footer="0.3"/>
  <drawing r:id="rId1"/>
</chartsheet>
</file>

<file path=xl/chartsheets/sheet19.xml><?xml version="1.0" encoding="utf-8"?>
<chartsheet xmlns="http://schemas.openxmlformats.org/spreadsheetml/2006/main" xmlns:r="http://schemas.openxmlformats.org/officeDocument/2006/relationships">
  <sheetPr codeName="Chart35">
    <tabColor theme="6" tint="-0.249977111117893"/>
  </sheetPr>
  <sheetViews>
    <sheetView zoomScale="80" workbookViewId="0"/>
  </sheetViews>
  <sheetProtection algorithmName="SHA-512" hashValue="HnrX4AUdLnnd8wQyD0wxrxBe+d0wfHFJBihyk/Nz/9OUsTa/8KuokmI8LLQA1TSLZpmuMn9jNVJ9uLUqWas5CQ==" saltValue="H87JXXPITTmKIOAhICWv4w==" spinCount="100000" content="1" objects="1"/>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sheetPr codeName="Chart18">
    <tabColor theme="6" tint="-0.249977111117893"/>
  </sheetPr>
  <sheetViews>
    <sheetView zoomScale="80" workbookViewId="0"/>
  </sheetViews>
  <sheetProtection algorithmName="SHA-512" hashValue="UvZ9yZdV8lHNo/4KaRQb7xdsN+W/jtkjJjuDGfnlGys0h17+500bVgg9Ala/j/DLmBS2RQtS5W5icH9ewp7iNQ==" saltValue="gQtV6j3S6t/sJXI8iONgQQ==" spinCount="100000" content="1" objects="1"/>
  <pageMargins left="0.7" right="0.7" top="0.75" bottom="0.75" header="0.3" footer="0.3"/>
  <drawing r:id="rId1"/>
</chartsheet>
</file>

<file path=xl/chartsheets/sheet20.xml><?xml version="1.0" encoding="utf-8"?>
<chartsheet xmlns="http://schemas.openxmlformats.org/spreadsheetml/2006/main" xmlns:r="http://schemas.openxmlformats.org/officeDocument/2006/relationships">
  <sheetPr codeName="Chart36">
    <tabColor theme="6" tint="-0.249977111117893"/>
  </sheetPr>
  <sheetViews>
    <sheetView zoomScale="80" workbookViewId="0"/>
  </sheetViews>
  <sheetProtection algorithmName="SHA-512" hashValue="vdVUrCUgC8+MEkTQX2eF/QDZ5hxkQwZ/dRRceZHfZSZOfQsDHPDRCAT8JP4a63lrQE0RdrtDzama+CmMzMF78A==" saltValue="eff5wrkEqLxFwlFiQclzcQ==" spinCount="100000" content="1" objects="1"/>
  <pageMargins left="0.7" right="0.7" top="0.75" bottom="0.75" header="0.3" footer="0.3"/>
  <drawing r:id="rId1"/>
</chartsheet>
</file>

<file path=xl/chartsheets/sheet21.xml><?xml version="1.0" encoding="utf-8"?>
<chartsheet xmlns="http://schemas.openxmlformats.org/spreadsheetml/2006/main" xmlns:r="http://schemas.openxmlformats.org/officeDocument/2006/relationships">
  <sheetPr codeName="Chart37">
    <tabColor theme="6" tint="-0.249977111117893"/>
  </sheetPr>
  <sheetViews>
    <sheetView zoomScale="80" workbookViewId="0"/>
  </sheetViews>
  <sheetProtection algorithmName="SHA-512" hashValue="HAxMYJJVFWGNCz7WdhW9AUiqIFYC2aFfIkxOkosHrgPQH3iJKEQTvZihOAneeB1cuEsjjOnInGdYCBmOrK/rBA==" saltValue="ziQEuzINzKLoOfk/cdcOfA==" spinCount="100000" content="1" objects="1"/>
  <pageMargins left="0.7" right="0.7" top="0.75" bottom="0.75" header="0.3" footer="0.3"/>
  <drawing r:id="rId1"/>
</chartsheet>
</file>

<file path=xl/chartsheets/sheet22.xml><?xml version="1.0" encoding="utf-8"?>
<chartsheet xmlns="http://schemas.openxmlformats.org/spreadsheetml/2006/main" xmlns:r="http://schemas.openxmlformats.org/officeDocument/2006/relationships">
  <sheetPr codeName="Chart38">
    <tabColor theme="6" tint="-0.249977111117893"/>
  </sheetPr>
  <sheetViews>
    <sheetView zoomScale="80" workbookViewId="0"/>
  </sheetViews>
  <sheetProtection algorithmName="SHA-512" hashValue="FF3bteV7OIXrXyY0oQwl8jWlJmZIyZhhtckI28ds3uxl+cyA33TEH5Z0FBQWdFNLyvnh6ItbBB/CGR9WApi4hQ==" saltValue="x+s7ao8aE0uOjykOAv1gvg==" spinCount="100000" content="1" objects="1"/>
  <pageMargins left="0.7" right="0.7" top="0.75" bottom="0.75" header="0.3" footer="0.3"/>
  <drawing r:id="rId1"/>
</chartsheet>
</file>

<file path=xl/chartsheets/sheet23.xml><?xml version="1.0" encoding="utf-8"?>
<chartsheet xmlns="http://schemas.openxmlformats.org/spreadsheetml/2006/main" xmlns:r="http://schemas.openxmlformats.org/officeDocument/2006/relationships">
  <sheetPr codeName="Chart39">
    <tabColor theme="6" tint="-0.249977111117893"/>
  </sheetPr>
  <sheetViews>
    <sheetView zoomScale="80" workbookViewId="0"/>
  </sheetViews>
  <sheetProtection algorithmName="SHA-512" hashValue="rDwkj6+xvVdP0hkU1B0iJbRKw29RztLtzIB3n982pCRGzg/44CXwoYJJ87o+caHthKi9gqiN2HTYtzuyLPrxuQ==" saltValue="tscAQN5ggxHLFVn73c9S2A==" spinCount="100000" content="1" objects="1"/>
  <pageMargins left="0.7" right="0.7" top="0.75" bottom="0.75" header="0.3" footer="0.3"/>
  <drawing r:id="rId1"/>
</chartsheet>
</file>

<file path=xl/chartsheets/sheet24.xml><?xml version="1.0" encoding="utf-8"?>
<chartsheet xmlns="http://schemas.openxmlformats.org/spreadsheetml/2006/main" xmlns:r="http://schemas.openxmlformats.org/officeDocument/2006/relationships">
  <sheetPr codeName="Chart40">
    <tabColor theme="6" tint="-0.249977111117893"/>
  </sheetPr>
  <sheetViews>
    <sheetView zoomScale="80" workbookViewId="0"/>
  </sheetViews>
  <sheetProtection algorithmName="SHA-512" hashValue="F6N2dcZppw0K9+NrGzthDLsG95HNzkJ2seMI3dRdGo2bJWtRR5v1qcc9u70tOe7n8W5lrpI6UaEBjr4AdyOB9g==" saltValue="c+BvbUycC7Zv/g6KtZnhoA==" spinCount="100000" content="1" objects="1"/>
  <pageMargins left="0.7" right="0.7" top="0.75" bottom="0.75" header="0.3" footer="0.3"/>
  <drawing r:id="rId1"/>
</chartsheet>
</file>

<file path=xl/chartsheets/sheet25.xml><?xml version="1.0" encoding="utf-8"?>
<chartsheet xmlns="http://schemas.openxmlformats.org/spreadsheetml/2006/main" xmlns:r="http://schemas.openxmlformats.org/officeDocument/2006/relationships">
  <sheetPr codeName="Chart41">
    <tabColor theme="6" tint="-0.249977111117893"/>
  </sheetPr>
  <sheetViews>
    <sheetView zoomScale="80" workbookViewId="0"/>
  </sheetViews>
  <sheetProtection algorithmName="SHA-512" hashValue="+c5dKO5y3bBgD6/lvsEsBoZrDTZmHZabhsXpJJX4cgB2bQzhmHXcm7i2VKYBU609lSw7A+tJGbs2DzGX9DOAGQ==" saltValue="QcHZVDsYKWI0E79HvBaSUw==" spinCount="100000" content="1" objects="1"/>
  <pageMargins left="0.7" right="0.7" top="0.75" bottom="0.75" header="0.3" footer="0.3"/>
  <drawing r:id="rId1"/>
</chartsheet>
</file>

<file path=xl/chartsheets/sheet26.xml><?xml version="1.0" encoding="utf-8"?>
<chartsheet xmlns="http://schemas.openxmlformats.org/spreadsheetml/2006/main" xmlns:r="http://schemas.openxmlformats.org/officeDocument/2006/relationships">
  <sheetPr codeName="Chart42">
    <tabColor theme="6" tint="-0.249977111117893"/>
  </sheetPr>
  <sheetViews>
    <sheetView zoomScale="80" workbookViewId="0"/>
  </sheetViews>
  <sheetProtection algorithmName="SHA-512" hashValue="/+lV1yS1wJqMruNoyc/xwTEs9jV+FuSWBGX3IXexKpFTCgrZ/C9+qvttCeHT5DEfAoZeRYeKFI6zzpa7oPmInw==" saltValue="lxtkH6zOLEfTj8JnYLJqMA==" spinCount="100000" content="1" objects="1"/>
  <pageMargins left="0.7" right="0.7" top="0.75" bottom="0.75" header="0.3" footer="0.3"/>
  <drawing r:id="rId1"/>
</chartsheet>
</file>

<file path=xl/chartsheets/sheet27.xml><?xml version="1.0" encoding="utf-8"?>
<chartsheet xmlns="http://schemas.openxmlformats.org/spreadsheetml/2006/main" xmlns:r="http://schemas.openxmlformats.org/officeDocument/2006/relationships">
  <sheetPr codeName="Chart43">
    <tabColor theme="6" tint="-0.249977111117893"/>
  </sheetPr>
  <sheetViews>
    <sheetView zoomScale="80" workbookViewId="0"/>
  </sheetViews>
  <sheetProtection algorithmName="SHA-512" hashValue="5mSAEg4PNZHbkoTzRNGVE1ZbzYQvNJJvVgYc5d4Bj3mpv9lGUDqxo21yr+zr4LF6p2VgKflNzWLGhFU1j9nsxw==" saltValue="ncZvuu0nLYSVX1uZ0tjVLA==" spinCount="100000" content="1" objects="1"/>
  <pageMargins left="0.7" right="0.7" top="0.75" bottom="0.75" header="0.3" footer="0.3"/>
  <drawing r:id="rId1"/>
</chartsheet>
</file>

<file path=xl/chartsheets/sheet28.xml><?xml version="1.0" encoding="utf-8"?>
<chartsheet xmlns="http://schemas.openxmlformats.org/spreadsheetml/2006/main" xmlns:r="http://schemas.openxmlformats.org/officeDocument/2006/relationships">
  <sheetPr codeName="Chart44">
    <tabColor theme="8" tint="0.59999389629810485"/>
  </sheetPr>
  <sheetViews>
    <sheetView zoomScale="80" workbookViewId="0"/>
  </sheetViews>
  <sheetProtection algorithmName="SHA-512" hashValue="QlV4rN30zGmRz/n+KtSV5qK0Z1O4Sfqn3cYbfMuJutL6PK1GlWDrZKeQ09DttWZSkmbvy6ycrjuZKClfN0900g==" saltValue="jxmoOi1Y9sCYzgZdskqzHA==" spinCount="100000" content="1" objects="1"/>
  <pageMargins left="0.7" right="0.7" top="0.75" bottom="0.75" header="0.3" footer="0.3"/>
  <pageSetup orientation="landscape" horizontalDpi="300" verticalDpi="300" r:id="rId1"/>
  <drawing r:id="rId2"/>
</chartsheet>
</file>

<file path=xl/chartsheets/sheet29.xml><?xml version="1.0" encoding="utf-8"?>
<chartsheet xmlns="http://schemas.openxmlformats.org/spreadsheetml/2006/main" xmlns:r="http://schemas.openxmlformats.org/officeDocument/2006/relationships">
  <sheetPr codeName="Chart45">
    <tabColor theme="8" tint="0.59999389629810485"/>
  </sheetPr>
  <sheetViews>
    <sheetView zoomScale="80" workbookViewId="0"/>
  </sheetViews>
  <sheetProtection algorithmName="SHA-512" hashValue="h8/Xoqr0DObwXohwvNRE3sTy9Pxj4sMiRToMPkQ+0duEux4P8HhERPF1lGX+6dHW6MR9LYQwH69PqSO9XvCK/w==" saltValue="zPlajOyLWGuTJsJMd2VJQg==" spinCount="100000" content="1" objects="1"/>
  <pageMargins left="0.7" right="0.7" top="0.75" bottom="0.75" header="0.3" footer="0.3"/>
  <pageSetup orientation="landscape" horizontalDpi="300" verticalDpi="300" r:id="rId1"/>
  <drawing r:id="rId2"/>
</chartsheet>
</file>

<file path=xl/chartsheets/sheet3.xml><?xml version="1.0" encoding="utf-8"?>
<chartsheet xmlns="http://schemas.openxmlformats.org/spreadsheetml/2006/main" xmlns:r="http://schemas.openxmlformats.org/officeDocument/2006/relationships">
  <sheetPr codeName="Chart19">
    <tabColor theme="6" tint="-0.249977111117893"/>
  </sheetPr>
  <sheetViews>
    <sheetView zoomScale="80" workbookViewId="0"/>
  </sheetViews>
  <sheetProtection algorithmName="SHA-512" hashValue="+SEMQ2iw5O8iBMHmDdb4Z4HP/ypc+ofdoO6XthZ41OEw27Q58Pj72P7NZE3JHsDTlkJjbdvUJAAg7ZvnQhqkzg==" saltValue="HCuKl8O90Jj37e4ajZDY6Q==" spinCount="100000" content="1" objects="1"/>
  <pageMargins left="0.7" right="0.7" top="0.75" bottom="0.75" header="0.3" footer="0.3"/>
  <drawing r:id="rId1"/>
</chartsheet>
</file>

<file path=xl/chartsheets/sheet30.xml><?xml version="1.0" encoding="utf-8"?>
<chartsheet xmlns="http://schemas.openxmlformats.org/spreadsheetml/2006/main" xmlns:r="http://schemas.openxmlformats.org/officeDocument/2006/relationships">
  <sheetPr codeName="Chart46">
    <tabColor theme="8" tint="0.59999389629810485"/>
  </sheetPr>
  <sheetViews>
    <sheetView zoomScale="80" workbookViewId="0"/>
  </sheetViews>
  <sheetProtection algorithmName="SHA-512" hashValue="n/JTVg/pjQhDkLi339QXkSoQYH2B26Z3fHMVsqK03TEY8L8H6vrf9PTAp1D7oAvZX1EloI2tSAdrDHLNHP7bfA==" saltValue="aVA5j/mmsLoJMYLZKluPmw==" spinCount="100000" content="1" objects="1"/>
  <pageMargins left="0.7" right="0.7" top="0.75" bottom="0.75" header="0.3" footer="0.3"/>
  <pageSetup orientation="landscape" horizontalDpi="300" verticalDpi="300" r:id="rId1"/>
  <drawing r:id="rId2"/>
</chartsheet>
</file>

<file path=xl/chartsheets/sheet31.xml><?xml version="1.0" encoding="utf-8"?>
<chartsheet xmlns="http://schemas.openxmlformats.org/spreadsheetml/2006/main" xmlns:r="http://schemas.openxmlformats.org/officeDocument/2006/relationships">
  <sheetPr codeName="Chart47">
    <tabColor theme="8" tint="0.59999389629810485"/>
  </sheetPr>
  <sheetViews>
    <sheetView zoomScale="80" workbookViewId="0"/>
  </sheetViews>
  <sheetProtection algorithmName="SHA-512" hashValue="Bb8A9bXy0J4d5DG7i69uJtfMN7cLxXmhWtZsvZDA8sg8i4KhM+ydoH7hiTIP9IWNcbCmXhuXI/xlr0Jxm4M6vw==" saltValue="zJ4HlYtlH/vGp+DEj03t8w==" spinCount="100000" content="1" objects="1"/>
  <pageMargins left="0.7" right="0.7" top="0.75" bottom="0.75" header="0.3" footer="0.3"/>
  <pageSetup orientation="landscape" horizontalDpi="300" verticalDpi="300" r:id="rId1"/>
  <drawing r:id="rId2"/>
</chartsheet>
</file>

<file path=xl/chartsheets/sheet32.xml><?xml version="1.0" encoding="utf-8"?>
<chartsheet xmlns="http://schemas.openxmlformats.org/spreadsheetml/2006/main" xmlns:r="http://schemas.openxmlformats.org/officeDocument/2006/relationships">
  <sheetPr codeName="Chart48">
    <tabColor theme="8" tint="0.59999389629810485"/>
  </sheetPr>
  <sheetViews>
    <sheetView zoomScale="80" workbookViewId="0"/>
  </sheetViews>
  <sheetProtection algorithmName="SHA-512" hashValue="WUGLbHcBrlk0qREsoC79H2ICn32mopqtlNpR0h6TZLEZVcruGbzgUwCAmKMF30DBcVATqBRbvhOcaXJ5nEmA1g==" saltValue="n3Bim/YC51pCWFs86HeYYA==" spinCount="100000" content="1" objects="1"/>
  <pageMargins left="0.7" right="0.7" top="0.75" bottom="0.75" header="0.3" footer="0.3"/>
  <pageSetup orientation="landscape" horizontalDpi="300" verticalDpi="300" r:id="rId1"/>
  <drawing r:id="rId2"/>
</chartsheet>
</file>

<file path=xl/chartsheets/sheet33.xml><?xml version="1.0" encoding="utf-8"?>
<chartsheet xmlns="http://schemas.openxmlformats.org/spreadsheetml/2006/main" xmlns:r="http://schemas.openxmlformats.org/officeDocument/2006/relationships">
  <sheetPr codeName="Chart49">
    <tabColor theme="8" tint="0.59999389629810485"/>
  </sheetPr>
  <sheetViews>
    <sheetView zoomScale="80" workbookViewId="0"/>
  </sheetViews>
  <sheetProtection algorithmName="SHA-512" hashValue="6s+R851VPpLL0r3rDYbTehYnjwzfX/fZMReDat4wH/I+Vrxw/X1k/p/p4FFaVfaGQLLmR0VibrIcGhdicorpHQ==" saltValue="5tf8RGY6acMIQ52z0cGjgg==" spinCount="100000" content="1" objects="1"/>
  <pageMargins left="0.7" right="0.7" top="0.75" bottom="0.75" header="0.3" footer="0.3"/>
  <pageSetup orientation="landscape" horizontalDpi="300" verticalDpi="300" r:id="rId1"/>
  <drawing r:id="rId2"/>
</chartsheet>
</file>

<file path=xl/chartsheets/sheet34.xml><?xml version="1.0" encoding="utf-8"?>
<chartsheet xmlns="http://schemas.openxmlformats.org/spreadsheetml/2006/main" xmlns:r="http://schemas.openxmlformats.org/officeDocument/2006/relationships">
  <sheetPr codeName="Chart50">
    <tabColor theme="8" tint="0.59999389629810485"/>
  </sheetPr>
  <sheetViews>
    <sheetView zoomScale="80" workbookViewId="0"/>
  </sheetViews>
  <sheetProtection algorithmName="SHA-512" hashValue="uqOMUTahUpN3TNyWXyAMDDRTAsEVtYpuubBlXqa1OnXNvpSaPcexxlAf+l5tzOrmaLJzSb9er2gGimV+FISrlA==" saltValue="lca/R1hZoWiD/qtzdKpM4g==" spinCount="100000" content="1" objects="1"/>
  <pageMargins left="0.7" right="0.7" top="0.75" bottom="0.75" header="0.3" footer="0.3"/>
  <pageSetup orientation="landscape" horizontalDpi="300" verticalDpi="300" r:id="rId1"/>
  <drawing r:id="rId2"/>
</chartsheet>
</file>

<file path=xl/chartsheets/sheet35.xml><?xml version="1.0" encoding="utf-8"?>
<chartsheet xmlns="http://schemas.openxmlformats.org/spreadsheetml/2006/main" xmlns:r="http://schemas.openxmlformats.org/officeDocument/2006/relationships">
  <sheetPr codeName="Chart51">
    <tabColor theme="8" tint="0.59999389629810485"/>
  </sheetPr>
  <sheetViews>
    <sheetView zoomScale="80" workbookViewId="0"/>
  </sheetViews>
  <sheetProtection algorithmName="SHA-512" hashValue="XaXJNMw3vPqNkm8poHSIMPSXVaQMyMNP2W8lllFr9qaK8OtJBsjJUyFD+rO8OFELX/692S301m+I/V7BiEdvug==" saltValue="BN7aOAFND/bN0fymSucwwQ==" spinCount="100000" content="1" objects="1"/>
  <pageMargins left="0.7" right="0.7" top="0.75" bottom="0.75" header="0.3" footer="0.3"/>
  <pageSetup orientation="landscape" horizontalDpi="300" verticalDpi="300" r:id="rId1"/>
  <drawing r:id="rId2"/>
</chartsheet>
</file>

<file path=xl/chartsheets/sheet36.xml><?xml version="1.0" encoding="utf-8"?>
<chartsheet xmlns="http://schemas.openxmlformats.org/spreadsheetml/2006/main" xmlns:r="http://schemas.openxmlformats.org/officeDocument/2006/relationships">
  <sheetPr codeName="Chart52">
    <tabColor theme="8" tint="0.59999389629810485"/>
  </sheetPr>
  <sheetViews>
    <sheetView zoomScale="80" workbookViewId="0"/>
  </sheetViews>
  <sheetProtection algorithmName="SHA-512" hashValue="hE6UeB48tX/9MV/o7fOX3LHD9GBmg9EVIeJhuMUPf0DhEo0ZaKrii9SPp3Bj4XmgXincVmqDxP4hRt96TzDWYA==" saltValue="exJaxPy9bz2GZowMLNd1jg==" spinCount="100000" content="1" objects="1"/>
  <pageMargins left="0.7" right="0.7" top="0.75" bottom="0.75" header="0.3" footer="0.3"/>
  <pageSetup orientation="landscape" horizontalDpi="300" verticalDpi="300" r:id="rId1"/>
  <drawing r:id="rId2"/>
</chartsheet>
</file>

<file path=xl/chartsheets/sheet37.xml><?xml version="1.0" encoding="utf-8"?>
<chartsheet xmlns="http://schemas.openxmlformats.org/spreadsheetml/2006/main" xmlns:r="http://schemas.openxmlformats.org/officeDocument/2006/relationships">
  <sheetPr codeName="Chart53">
    <tabColor rgb="FF990099"/>
  </sheetPr>
  <sheetViews>
    <sheetView zoomScale="80" workbookViewId="0"/>
  </sheetViews>
  <sheetProtection algorithmName="SHA-512" hashValue="Gs9WyE4mme2kEgBLAhol50VphQ57d0NcAzrJEfH2jukRPfHUPDyfWEfaUbtsiVJOzjj553IxuQvGnxZ+qjc2rg==" saltValue="b3EcykdJ/9wNJB0h0ouDZg==" spinCount="100000" content="1" objects="1"/>
  <pageMargins left="0.7" right="0.7" top="0.75" bottom="0.75" header="0.3" footer="0.3"/>
  <drawing r:id="rId1"/>
</chartsheet>
</file>

<file path=xl/chartsheets/sheet38.xml><?xml version="1.0" encoding="utf-8"?>
<chartsheet xmlns="http://schemas.openxmlformats.org/spreadsheetml/2006/main" xmlns:r="http://schemas.openxmlformats.org/officeDocument/2006/relationships">
  <sheetPr codeName="Chart54">
    <tabColor rgb="FF990099"/>
  </sheetPr>
  <sheetViews>
    <sheetView zoomScale="80" workbookViewId="0"/>
  </sheetViews>
  <sheetProtection algorithmName="SHA-512" hashValue="cljqWuQjx2mCwfhQ+Fy5vZ/1oF4Z+GiCKCcVri0Z5DPuMHlDHInPNy+F1GkHAiucN6PRVxIOc/pbuXdkHxGGUQ==" saltValue="5POIq8d/gRhITw9Lb2eokg==" spinCount="100000" content="1" objects="1"/>
  <pageMargins left="0.7" right="0.7" top="0.75" bottom="0.75" header="0.3" footer="0.3"/>
  <drawing r:id="rId1"/>
</chartsheet>
</file>

<file path=xl/chartsheets/sheet39.xml><?xml version="1.0" encoding="utf-8"?>
<chartsheet xmlns="http://schemas.openxmlformats.org/spreadsheetml/2006/main" xmlns:r="http://schemas.openxmlformats.org/officeDocument/2006/relationships">
  <sheetPr codeName="Chart55">
    <tabColor rgb="FF990099"/>
  </sheetPr>
  <sheetViews>
    <sheetView zoomScale="80" workbookViewId="0"/>
  </sheetViews>
  <sheetProtection algorithmName="SHA-512" hashValue="ZEIKVyDPlTGL6WoiuUKraWxEEDk1r8XPMirw1PY00pyK6O5h2ZQORfcD8Nt9jmadsD1iyEAn6pf/Z72mxHY7FQ==" saltValue="6Q6ouuT2exa0gGStQtCNxA==" spinCount="100000" content="1" objects="1"/>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sheetPr codeName="Chart20">
    <tabColor theme="6" tint="-0.249977111117893"/>
  </sheetPr>
  <sheetViews>
    <sheetView zoomScale="80" workbookViewId="0"/>
  </sheetViews>
  <sheetProtection algorithmName="SHA-512" hashValue="UbwML2WU+E2kExjn++0bh/IPKgtheorhzQuA1q9jbz0wbBQ4t3LoY2Q6BaVsOKa35aBBjylGs19dDUSUiTySIw==" saltValue="Jw/isnpDFZWxfJz9syB0oQ==" spinCount="100000" content="1" objects="1"/>
  <pageMargins left="0.7" right="0.7" top="0.75" bottom="0.75" header="0.3" footer="0.3"/>
  <drawing r:id="rId1"/>
</chartsheet>
</file>

<file path=xl/chartsheets/sheet40.xml><?xml version="1.0" encoding="utf-8"?>
<chartsheet xmlns="http://schemas.openxmlformats.org/spreadsheetml/2006/main" xmlns:r="http://schemas.openxmlformats.org/officeDocument/2006/relationships">
  <sheetPr codeName="Chart56">
    <tabColor rgb="FF990099"/>
  </sheetPr>
  <sheetViews>
    <sheetView zoomScale="80" workbookViewId="0"/>
  </sheetViews>
  <sheetProtection algorithmName="SHA-512" hashValue="rmLVxBEXzYirwcj/arN3voHBwYNMVDMjg1dowOg7u3oIl7rSPS3/Ei0ZekNPanOcqUirXw9lU08L0DXoqLtwWg==" saltValue="/nLPX2s4vn1AQfJVqxZf1g==" spinCount="100000" content="1" objects="1"/>
  <pageMargins left="0.7" right="0.7" top="0.75" bottom="0.75" header="0.3" footer="0.3"/>
  <drawing r:id="rId1"/>
</chartsheet>
</file>

<file path=xl/chartsheets/sheet41.xml><?xml version="1.0" encoding="utf-8"?>
<chartsheet xmlns="http://schemas.openxmlformats.org/spreadsheetml/2006/main" xmlns:r="http://schemas.openxmlformats.org/officeDocument/2006/relationships">
  <sheetPr codeName="Chart57">
    <tabColor rgb="FF990099"/>
  </sheetPr>
  <sheetViews>
    <sheetView zoomScale="80" workbookViewId="0"/>
  </sheetViews>
  <sheetProtection algorithmName="SHA-512" hashValue="QTOfTCvbVMVszil7zMNAwByMl2aUaxJEQMGZ9wrCTMtgstkhWiHo+RTAvM+2ughTjsNvkDsDfwXrjiJN5F8mFA==" saltValue="AW73+Iphy4/6iL3LKxzOxQ==" spinCount="100000" content="1" objects="1"/>
  <pageMargins left="0.7" right="0.7" top="0.75" bottom="0.75" header="0.3" footer="0.3"/>
  <drawing r:id="rId1"/>
</chartsheet>
</file>

<file path=xl/chartsheets/sheet42.xml><?xml version="1.0" encoding="utf-8"?>
<chartsheet xmlns="http://schemas.openxmlformats.org/spreadsheetml/2006/main" xmlns:r="http://schemas.openxmlformats.org/officeDocument/2006/relationships">
  <sheetPr codeName="Chart58">
    <tabColor rgb="FF990099"/>
  </sheetPr>
  <sheetViews>
    <sheetView zoomScale="80" workbookViewId="0"/>
  </sheetViews>
  <sheetProtection algorithmName="SHA-512" hashValue="VffiCKseIkM8DK3GoNdVwETZzmGzvJcSRrJtJc/TtHPm0O/FvxtxyK80LmckF0/gUMCKu+JqdPGKuGbqM4HfiQ==" saltValue="0rYyS1lIcqENHK4AYp812w==" spinCount="100000" content="1" objects="1"/>
  <pageMargins left="0.7" right="0.7" top="0.75" bottom="0.75" header="0.3" footer="0.3"/>
  <drawing r:id="rId1"/>
</chartsheet>
</file>

<file path=xl/chartsheets/sheet43.xml><?xml version="1.0" encoding="utf-8"?>
<chartsheet xmlns="http://schemas.openxmlformats.org/spreadsheetml/2006/main" xmlns:r="http://schemas.openxmlformats.org/officeDocument/2006/relationships">
  <sheetPr codeName="Chart59">
    <tabColor rgb="FF990099"/>
  </sheetPr>
  <sheetViews>
    <sheetView zoomScale="80" workbookViewId="0"/>
  </sheetViews>
  <sheetProtection algorithmName="SHA-512" hashValue="V2u8NGXfThHKm4pK1Lfn4ISTbg64N58prGKIMDY95b8Ve8ZKPJGQN8gQ3hP3kPteSJsOepdWmskzd4X1YQuV+g==" saltValue="voy6RpoNm4U0tnQxEO0+cw==" spinCount="100000" content="1" objects="1"/>
  <pageMargins left="0.7" right="0.7" top="0.75" bottom="0.75" header="0.3" footer="0.3"/>
  <drawing r:id="rId1"/>
</chartsheet>
</file>

<file path=xl/chartsheets/sheet44.xml><?xml version="1.0" encoding="utf-8"?>
<chartsheet xmlns="http://schemas.openxmlformats.org/spreadsheetml/2006/main" xmlns:r="http://schemas.openxmlformats.org/officeDocument/2006/relationships">
  <sheetPr codeName="Chart60">
    <tabColor rgb="FF990099"/>
  </sheetPr>
  <sheetViews>
    <sheetView zoomScale="80" workbookViewId="0"/>
  </sheetViews>
  <sheetProtection algorithmName="SHA-512" hashValue="xtHllhqDxc81xmWWAEzE+kWj8zqKx8GLpfBor0aYPhiw6pz/6HYPUqY9dSRteKxPpKJVlGoF/VePZ0CflYfJpg==" saltValue="mEbzQW1ceV9QXsT9680DCw==" spinCount="100000" content="1" objects="1"/>
  <pageMargins left="0.7" right="0.7" top="0.75" bottom="0.75" header="0.3" footer="0.3"/>
  <drawing r:id="rId1"/>
</chartsheet>
</file>

<file path=xl/chartsheets/sheet45.xml><?xml version="1.0" encoding="utf-8"?>
<chartsheet xmlns="http://schemas.openxmlformats.org/spreadsheetml/2006/main" xmlns:r="http://schemas.openxmlformats.org/officeDocument/2006/relationships">
  <sheetPr codeName="Chart61">
    <tabColor rgb="FF990099"/>
  </sheetPr>
  <sheetViews>
    <sheetView zoomScale="80" workbookViewId="0"/>
  </sheetViews>
  <sheetProtection algorithmName="SHA-512" hashValue="ou8DzpxmXBEkS0lbxgkmExktrTGJKHANaHx4080UYKkck353htgMNjgWP8CKwnHu6uhg1bc1xJoANxGVWAn/rA==" saltValue="ijapO34YdbnGMeecNJ77Yw==" spinCount="100000" content="1" objects="1"/>
  <pageMargins left="0.7" right="0.7" top="0.75" bottom="0.75" header="0.3" footer="0.3"/>
  <drawing r:id="rId1"/>
</chartsheet>
</file>

<file path=xl/chartsheets/sheet46.xml><?xml version="1.0" encoding="utf-8"?>
<chartsheet xmlns="http://schemas.openxmlformats.org/spreadsheetml/2006/main" xmlns:r="http://schemas.openxmlformats.org/officeDocument/2006/relationships">
  <sheetPr codeName="Chart62">
    <tabColor rgb="FF990099"/>
  </sheetPr>
  <sheetViews>
    <sheetView zoomScale="80" workbookViewId="0"/>
  </sheetViews>
  <sheetProtection algorithmName="SHA-512" hashValue="gjQ/zkuxsxhuLEwRGa8Nrik9epQ7WnTy3RPLiuLncBpoFsBYkqNjqzh+0kflwZWDG21sMlCom9irbn2eYef8wA==" saltValue="9fGlzJrTbVi107ZEtk6JUw==" spinCount="100000" content="1" objects="1"/>
  <pageMargins left="0.7" right="0.7" top="0.75" bottom="0.75" header="0.3" footer="0.3"/>
  <drawing r:id="rId1"/>
</chartsheet>
</file>

<file path=xl/chartsheets/sheet47.xml><?xml version="1.0" encoding="utf-8"?>
<chartsheet xmlns="http://schemas.openxmlformats.org/spreadsheetml/2006/main" xmlns:r="http://schemas.openxmlformats.org/officeDocument/2006/relationships">
  <sheetPr codeName="Chart63">
    <tabColor rgb="FF990099"/>
  </sheetPr>
  <sheetViews>
    <sheetView zoomScale="80" workbookViewId="0"/>
  </sheetViews>
  <sheetProtection algorithmName="SHA-512" hashValue="FgsFaBvyVk2z+FfsgLvT0pAZLdY8DnEo8YxZknow75cOECKkKRRFgHSU8CbcLJutQvl5BhWY+iPkxDgU1/nQfw==" saltValue="p3Qfz6YrdiJtIPnhtwzaGA==" spinCount="100000" content="1" objects="1"/>
  <pageMargins left="0.7" right="0.7" top="0.75" bottom="0.75" header="0.3" footer="0.3"/>
  <drawing r:id="rId1"/>
</chartsheet>
</file>

<file path=xl/chartsheets/sheet48.xml><?xml version="1.0" encoding="utf-8"?>
<chartsheet xmlns="http://schemas.openxmlformats.org/spreadsheetml/2006/main" xmlns:r="http://schemas.openxmlformats.org/officeDocument/2006/relationships">
  <sheetPr codeName="Chart64">
    <tabColor rgb="FF990099"/>
  </sheetPr>
  <sheetViews>
    <sheetView zoomScale="80" workbookViewId="0"/>
  </sheetViews>
  <sheetProtection algorithmName="SHA-512" hashValue="wIXonqfabnA6/HEPCjKhv/SUdwfqmjazUJiWaW8GJcWosRm0YcymRfRCmfhSaus6l0YCDKA5ulFOBMyLuXI8CA==" saltValue="7OTAqxLYrD1h3gWtLYtV1A==" spinCount="100000" content="1" objects="1"/>
  <pageMargins left="0.7" right="0.7" top="0.75" bottom="0.75" header="0.3" footer="0.3"/>
  <drawing r:id="rId1"/>
</chartsheet>
</file>

<file path=xl/chartsheets/sheet49.xml><?xml version="1.0" encoding="utf-8"?>
<chartsheet xmlns="http://schemas.openxmlformats.org/spreadsheetml/2006/main" xmlns:r="http://schemas.openxmlformats.org/officeDocument/2006/relationships">
  <sheetPr codeName="Chart65">
    <tabColor rgb="FF990099"/>
  </sheetPr>
  <sheetViews>
    <sheetView zoomScale="80" workbookViewId="0"/>
  </sheetViews>
  <sheetProtection algorithmName="SHA-512" hashValue="Rwx9gpCrN33A6lrF+7UY+kzSJ9TUMCR0m6xR0yRkcYbi99NvJYnEXujJd5Lp7tqB0INHtxNo8iTaF7JqoY2naQ==" saltValue="U7aliDhSAUXVbz8Ql95exQ==" spinCount="100000" content="1" objects="1"/>
  <pageMargins left="0.7" right="0.7" top="0.75" bottom="0.75" header="0.3" footer="0.3"/>
  <pageSetup orientation="landscape" horizontalDpi="300" verticalDpi="300" r:id="rId1"/>
  <drawing r:id="rId2"/>
</chartsheet>
</file>

<file path=xl/chartsheets/sheet5.xml><?xml version="1.0" encoding="utf-8"?>
<chartsheet xmlns="http://schemas.openxmlformats.org/spreadsheetml/2006/main" xmlns:r="http://schemas.openxmlformats.org/officeDocument/2006/relationships">
  <sheetPr codeName="Chart21">
    <tabColor theme="6" tint="-0.249977111117893"/>
  </sheetPr>
  <sheetViews>
    <sheetView zoomScale="80" workbookViewId="0"/>
  </sheetViews>
  <sheetProtection algorithmName="SHA-512" hashValue="9HfeSz1lmRI8Mj78Woxu3UWED6KqIMMk5+muo3dut7HyiE99DH+TC7P0kcBksFek2P5Yoyoog6ZfqhCW9HvJKA==" saltValue="5FE3Kb1/ywmENvWZ/6Eetw==" spinCount="100000" content="1" objects="1"/>
  <pageMargins left="0.7" right="0.7" top="0.75" bottom="0.75" header="0.3" footer="0.3"/>
  <drawing r:id="rId1"/>
</chartsheet>
</file>

<file path=xl/chartsheets/sheet50.xml><?xml version="1.0" encoding="utf-8"?>
<chartsheet xmlns="http://schemas.openxmlformats.org/spreadsheetml/2006/main" xmlns:r="http://schemas.openxmlformats.org/officeDocument/2006/relationships">
  <sheetPr codeName="Chart66">
    <tabColor rgb="FF990099"/>
  </sheetPr>
  <sheetViews>
    <sheetView zoomScale="80" workbookViewId="0"/>
  </sheetViews>
  <sheetProtection algorithmName="SHA-512" hashValue="SkKdrgumo63hlG13N27MCU0LAJWsf9hQ7qmsZxzhDz6OtQL9OrdFNUNggYnQHgA5FhY9Br5CgsMYFNv73pWWUw==" saltValue="ZUJX+d/bH+/dJoNLSRoMLQ==" spinCount="100000" content="1" objects="1"/>
  <pageMargins left="0.7" right="0.7" top="0.75" bottom="0.75" header="0.3" footer="0.3"/>
  <drawing r:id="rId1"/>
</chartsheet>
</file>

<file path=xl/chartsheets/sheet51.xml><?xml version="1.0" encoding="utf-8"?>
<chartsheet xmlns="http://schemas.openxmlformats.org/spreadsheetml/2006/main" xmlns:r="http://schemas.openxmlformats.org/officeDocument/2006/relationships">
  <sheetPr codeName="Chart67">
    <tabColor rgb="FF990099"/>
  </sheetPr>
  <sheetViews>
    <sheetView zoomScale="80" workbookViewId="0"/>
  </sheetViews>
  <sheetProtection algorithmName="SHA-512" hashValue="tIpZHIJPj9GEFH+/LmZ2fJGtm17xqJ9779yoEv9YgQpH/J86s+vfA8gfy/TVGpUgbVHhLbL0YGEywQL7SN+rvQ==" saltValue="fplgKsazUNscXaLTLyB8pQ==" spinCount="100000" content="1" objects="1"/>
  <pageMargins left="0.7" right="0.7" top="0.75" bottom="0.75" header="0.3" footer="0.3"/>
  <drawing r:id="rId1"/>
</chartsheet>
</file>

<file path=xl/chartsheets/sheet52.xml><?xml version="1.0" encoding="utf-8"?>
<chartsheet xmlns="http://schemas.openxmlformats.org/spreadsheetml/2006/main" xmlns:r="http://schemas.openxmlformats.org/officeDocument/2006/relationships">
  <sheetPr codeName="Chart68">
    <tabColor rgb="FF990099"/>
  </sheetPr>
  <sheetViews>
    <sheetView zoomScale="80" workbookViewId="0"/>
  </sheetViews>
  <sheetProtection algorithmName="SHA-512" hashValue="wBBCDz1DYAMtY1gsoA+48jCyCcbtHV9Ig2xaUaEQApePkmg5PkK54Xu7f/DlJQ7VYljojytsKaEvYJ3d8XoMfQ==" saltValue="EJpb5UKakzk0VkQVjSvv0g==" spinCount="100000" content="1" objects="1"/>
  <pageMargins left="0.7" right="0.7" top="0.75" bottom="0.75" header="0.3" footer="0.3"/>
  <drawing r:id="rId1"/>
</chartsheet>
</file>

<file path=xl/chartsheets/sheet53.xml><?xml version="1.0" encoding="utf-8"?>
<chartsheet xmlns="http://schemas.openxmlformats.org/spreadsheetml/2006/main" xmlns:r="http://schemas.openxmlformats.org/officeDocument/2006/relationships">
  <sheetPr codeName="Chart69">
    <tabColor rgb="FF990099"/>
  </sheetPr>
  <sheetViews>
    <sheetView zoomScale="80" workbookViewId="0"/>
  </sheetViews>
  <sheetProtection algorithmName="SHA-512" hashValue="0iSlVVFXEfA3249zE/BjsG8R+47fJSBTGp2J7swa/3DYSD+C+9uiT1LWNfr7E/sRJbAqlUFleSNIdTnFrFNZMw==" saltValue="p52LiEOOMPSGP3d3CPf05A==" spinCount="100000" content="1" objects="1"/>
  <pageMargins left="0.7" right="0.7" top="0.75" bottom="0.75" header="0.3" footer="0.3"/>
  <drawing r:id="rId1"/>
</chartsheet>
</file>

<file path=xl/chartsheets/sheet54.xml><?xml version="1.0" encoding="utf-8"?>
<chartsheet xmlns="http://schemas.openxmlformats.org/spreadsheetml/2006/main" xmlns:r="http://schemas.openxmlformats.org/officeDocument/2006/relationships">
  <sheetPr codeName="Chart70">
    <tabColor rgb="FF990099"/>
  </sheetPr>
  <sheetViews>
    <sheetView zoomScale="80" workbookViewId="0"/>
  </sheetViews>
  <sheetProtection algorithmName="SHA-512" hashValue="FOR5r+OT/xfehlev/978tWE4heoK/QgwchEkuiRUL+1EuXPMNtLdVjsszqLK1UPF6oXwP9sKWJIpuSDcEodwZQ==" saltValue="zRyO91C7oD+Wh9FkiTNk7Q==" spinCount="100000" content="1" objects="1"/>
  <pageMargins left="0.7" right="0.7" top="0.75" bottom="0.75" header="0.3" footer="0.3"/>
  <drawing r:id="rId1"/>
</chartsheet>
</file>

<file path=xl/chartsheets/sheet55.xml><?xml version="1.0" encoding="utf-8"?>
<chartsheet xmlns="http://schemas.openxmlformats.org/spreadsheetml/2006/main" xmlns:r="http://schemas.openxmlformats.org/officeDocument/2006/relationships">
  <sheetPr codeName="Chart71">
    <tabColor rgb="FF990099"/>
  </sheetPr>
  <sheetViews>
    <sheetView zoomScale="80" workbookViewId="0"/>
  </sheetViews>
  <sheetProtection algorithmName="SHA-512" hashValue="BN80/t4PK0mOM/N/iZJ0lZa/6MEB+zkQ7AGijSKzFvKBZP/9yVxLgrPZkxVMRM65ISTL5tG8xFQbo3+zYWUTYw==" saltValue="T6NFdELMqA8OnGjonEjPDg==" spinCount="100000" content="1" objects="1"/>
  <pageMargins left="0.7" right="0.7" top="0.75" bottom="0.75" header="0.3" footer="0.3"/>
  <drawing r:id="rId1"/>
</chartsheet>
</file>

<file path=xl/chartsheets/sheet56.xml><?xml version="1.0" encoding="utf-8"?>
<chartsheet xmlns="http://schemas.openxmlformats.org/spreadsheetml/2006/main" xmlns:r="http://schemas.openxmlformats.org/officeDocument/2006/relationships">
  <sheetPr codeName="Chart72">
    <tabColor rgb="FF990099"/>
  </sheetPr>
  <sheetViews>
    <sheetView zoomScale="80" workbookViewId="0"/>
  </sheetViews>
  <sheetProtection algorithmName="SHA-512" hashValue="7kJ6teloYxJF2xMPDqvZgpL+gtzjiDISaq+ncutbG94qHDCogjbRl1EXhXY7wvdPlb/gM70X2g/fBQXaOVsBEQ==" saltValue="19qByCqDNh5xKp9F3Q9dvQ==" spinCount="100000" content="1" objects="1"/>
  <pageMargins left="0.7" right="0.7" top="0.75" bottom="0.75" header="0.3" footer="0.3"/>
  <drawing r:id="rId1"/>
</chartsheet>
</file>

<file path=xl/chartsheets/sheet57.xml><?xml version="1.0" encoding="utf-8"?>
<chartsheet xmlns="http://schemas.openxmlformats.org/spreadsheetml/2006/main" xmlns:r="http://schemas.openxmlformats.org/officeDocument/2006/relationships">
  <sheetPr codeName="Chart73">
    <tabColor rgb="FF990099"/>
  </sheetPr>
  <sheetViews>
    <sheetView zoomScale="80" workbookViewId="0"/>
  </sheetViews>
  <sheetProtection algorithmName="SHA-512" hashValue="/7iHWvlaW6qvPFxDPtWZc0Fd6CQCh/TxY8XE5gynwm1RNOcZkGt2E/xXhBwYvUJJdytSrZwgOVGrccZ5/O4EcA==" saltValue="ywZbCMlzAp9nPMqDIVxkqg==" spinCount="100000" content="1" objects="1"/>
  <pageMargins left="0.7" right="0.7" top="0.75" bottom="0.75" header="0.3" footer="0.3"/>
  <drawing r:id="rId1"/>
</chartsheet>
</file>

<file path=xl/chartsheets/sheet58.xml><?xml version="1.0" encoding="utf-8"?>
<chartsheet xmlns="http://schemas.openxmlformats.org/spreadsheetml/2006/main" xmlns:r="http://schemas.openxmlformats.org/officeDocument/2006/relationships">
  <sheetPr codeName="Chart74">
    <tabColor rgb="FF990099"/>
  </sheetPr>
  <sheetViews>
    <sheetView zoomScale="80" workbookViewId="0"/>
  </sheetViews>
  <sheetProtection algorithmName="SHA-512" hashValue="5XPYy+a/d+Y93zCZxLmOP33LqzgMYtacilyeM4fABSMW1DG4uay+pu5X5CRbpGeKkbcHY1YK/LA77NMtwtV9gQ==" saltValue="ifi8SRY4463KQGOl5b8BJQ==" spinCount="100000" content="1" objects="1"/>
  <pageMargins left="0.7" right="0.7" top="0.75" bottom="0.75" header="0.3" footer="0.3"/>
  <drawing r:id="rId1"/>
</chartsheet>
</file>

<file path=xl/chartsheets/sheet59.xml><?xml version="1.0" encoding="utf-8"?>
<chartsheet xmlns="http://schemas.openxmlformats.org/spreadsheetml/2006/main" xmlns:r="http://schemas.openxmlformats.org/officeDocument/2006/relationships">
  <sheetPr codeName="Chart75">
    <tabColor rgb="FF990099"/>
  </sheetPr>
  <sheetViews>
    <sheetView zoomScale="80" workbookViewId="0"/>
  </sheetViews>
  <sheetProtection algorithmName="SHA-512" hashValue="BeFRa14HDuvD2WmPHiuMXWvYtatkv60PpPqSgtI9zeLD7wHmHM3ALXTGZyqqQE3QEUlffU8+Sd73gNf4D+7ZXQ==" saltValue="Ir0rUp4mlk3dNzl1Q6+azg==" spinCount="100000" content="1" objects="1"/>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sheetPr codeName="Chart22">
    <tabColor theme="6" tint="-0.249977111117893"/>
  </sheetPr>
  <sheetViews>
    <sheetView zoomScale="80" workbookViewId="0"/>
  </sheetViews>
  <sheetProtection algorithmName="SHA-512" hashValue="Os7xGsG7+/s5aeMXOusNP4Je/amdWRvK9tG0Z+pjEsqdsJ9Wvqp9tX6cx8q1ZwfXTbQhEuhgGTWJU9hAA1lzWw==" saltValue="ZV+8HNWbh94iEW2GuRRAwg==" spinCount="100000" content="1" objects="1"/>
  <pageMargins left="0.7" right="0.7" top="0.75" bottom="0.75" header="0.3" footer="0.3"/>
  <drawing r:id="rId1"/>
</chartsheet>
</file>

<file path=xl/chartsheets/sheet60.xml><?xml version="1.0" encoding="utf-8"?>
<chartsheet xmlns="http://schemas.openxmlformats.org/spreadsheetml/2006/main" xmlns:r="http://schemas.openxmlformats.org/officeDocument/2006/relationships">
  <sheetPr codeName="Chart76">
    <tabColor rgb="FF990099"/>
  </sheetPr>
  <sheetViews>
    <sheetView zoomScale="80" workbookViewId="0"/>
  </sheetViews>
  <sheetProtection algorithmName="SHA-512" hashValue="+Kgbg0RtuEYZSMflHw+QpBP6HpnRH7zDPIqJRuTsjW0DEHi3If6dnWaJu1EXieahSZe+EbRRW8cAXQsb/JCwOg==" saltValue="AtrmfHREEzLhEaF7FwzjSQ==" spinCount="100000" content="1" objects="1"/>
  <pageMargins left="0.7" right="0.7" top="0.75" bottom="0.75" header="0.3" footer="0.3"/>
  <drawing r:id="rId1"/>
</chartsheet>
</file>

<file path=xl/chartsheets/sheet61.xml><?xml version="1.0" encoding="utf-8"?>
<chartsheet xmlns="http://schemas.openxmlformats.org/spreadsheetml/2006/main" xmlns:r="http://schemas.openxmlformats.org/officeDocument/2006/relationships">
  <sheetPr codeName="Chart77">
    <tabColor rgb="FF990099"/>
  </sheetPr>
  <sheetViews>
    <sheetView zoomScale="80" workbookViewId="0"/>
  </sheetViews>
  <sheetProtection algorithmName="SHA-512" hashValue="5FwEktu68SWHE6f6NTZQ9KGA3KuF+TTb/Ryu89pI3iLHbj4D0PqwCHUudo4xiGlqkImUJM3KuKO/U7ewBmYJaQ==" saltValue="IXMq8zBLE0bMLXJXumXkRg==" spinCount="100000" content="1" objects="1"/>
  <pageMargins left="0.7" right="0.7" top="0.75" bottom="0.75" header="0.3" footer="0.3"/>
  <drawing r:id="rId1"/>
</chartsheet>
</file>

<file path=xl/chartsheets/sheet62.xml><?xml version="1.0" encoding="utf-8"?>
<chartsheet xmlns="http://schemas.openxmlformats.org/spreadsheetml/2006/main" xmlns:r="http://schemas.openxmlformats.org/officeDocument/2006/relationships">
  <sheetPr codeName="Chart78">
    <tabColor rgb="FF990099"/>
  </sheetPr>
  <sheetViews>
    <sheetView zoomScale="80" workbookViewId="0"/>
  </sheetViews>
  <sheetProtection algorithmName="SHA-512" hashValue="YfxRE4LZPN6w1tuojm8a2Trp3aFA3/zy9QG1Cnm1jUhvH/xfxLalEd95phXvXvjNk50ptO420NrDacKP/fcawg==" saltValue="mJ2CDZn+O8NWcxRw7qvcTQ==" spinCount="100000" content="1" objects="1"/>
  <pageMargins left="0.7" right="0.7" top="0.75" bottom="0.75" header="0.3" footer="0.3"/>
  <drawing r:id="rId1"/>
</chartsheet>
</file>

<file path=xl/chartsheets/sheet63.xml><?xml version="1.0" encoding="utf-8"?>
<chartsheet xmlns="http://schemas.openxmlformats.org/spreadsheetml/2006/main" xmlns:r="http://schemas.openxmlformats.org/officeDocument/2006/relationships">
  <sheetPr codeName="Chart79">
    <tabColor rgb="FF990099"/>
  </sheetPr>
  <sheetViews>
    <sheetView zoomScale="80" workbookViewId="0"/>
  </sheetViews>
  <sheetProtection algorithmName="SHA-512" hashValue="uSsARgOU6yfjy+mx7nBqXSEUpMfaubHTv+xALSaG0Co85135TNcF5gNOzSOEEMQMZcDaAUREnHillEZ/a4GTmA==" saltValue="6EBRUDstG492J5uKEvNTgg==" spinCount="100000" content="1" objects="1"/>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sheetPr codeName="Chart23">
    <tabColor theme="6" tint="-0.249977111117893"/>
  </sheetPr>
  <sheetViews>
    <sheetView zoomScale="80" workbookViewId="0"/>
  </sheetViews>
  <sheetProtection algorithmName="SHA-512" hashValue="W/wjiCa7NYm8/l3wlqO2xjuniKNG88IVkN0BDRFE4LktRjjb/t1QuQQEJx+1/wLA3tsxlQIVPNCngxnR1npwYw==" saltValue="plXe2llJrGUdntGZUQBXDQ==" spinCount="100000" content="1" objects="1"/>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sheetPr codeName="Chart24">
    <tabColor theme="6" tint="-0.249977111117893"/>
  </sheetPr>
  <sheetViews>
    <sheetView zoomScale="80" workbookViewId="0"/>
  </sheetViews>
  <sheetProtection algorithmName="SHA-512" hashValue="dTnabKkjH+rUZdZatTZ3pRX6G9qPsFygCvhsQ8XogE0H8fIaHkIPBKcsJsc1ZkR8uQDIm1tGeIUqHC7lrLjKvQ==" saltValue="3/Q55nFmJNw5kyMwurD84A==" spinCount="100000" content="1" objects="1"/>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sheetPr codeName="Chart25">
    <tabColor theme="6" tint="-0.249977111117893"/>
  </sheetPr>
  <sheetViews>
    <sheetView zoomScale="80" workbookViewId="0"/>
  </sheetViews>
  <sheetProtection algorithmName="SHA-512" hashValue="G4seM3hBZx5wngp0S7T3RXZrwt5BUBLn+EOHGv2Hjkp5NhELCGLkOORJMpcYfgGeXhad3a8PbHVevnP0HitRbQ==" saltValue="xu8GrSa3qdYH5N1yZGsc1Q==" spinCount="100000" content="1" objects="1"/>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38.xml.rels><?xml version="1.0" encoding="UTF-8" standalone="yes"?>
<Relationships xmlns="http://schemas.openxmlformats.org/package/2006/relationships"><Relationship Id="rId1" Type="http://schemas.openxmlformats.org/officeDocument/2006/relationships/chart" Target="../charts/chart38.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3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40.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41.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4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4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4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4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46.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47.xml"/></Relationships>
</file>

<file path=xl/drawings/_rels/drawing48.xml.rels><?xml version="1.0" encoding="UTF-8" standalone="yes"?>
<Relationships xmlns="http://schemas.openxmlformats.org/package/2006/relationships"><Relationship Id="rId1" Type="http://schemas.openxmlformats.org/officeDocument/2006/relationships/chart" Target="../charts/chart48.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4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0.xml.rels><?xml version="1.0" encoding="UTF-8" standalone="yes"?>
<Relationships xmlns="http://schemas.openxmlformats.org/package/2006/relationships"><Relationship Id="rId1" Type="http://schemas.openxmlformats.org/officeDocument/2006/relationships/chart" Target="../charts/chart50.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51.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52.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53.xml"/></Relationships>
</file>

<file path=xl/drawings/_rels/drawing54.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55.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5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57.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58.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59.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60.xml"/></Relationships>
</file>

<file path=xl/drawings/_rels/drawing61.xml.rels><?xml version="1.0" encoding="UTF-8" standalone="yes"?>
<Relationships xmlns="http://schemas.openxmlformats.org/package/2006/relationships"><Relationship Id="rId1" Type="http://schemas.openxmlformats.org/officeDocument/2006/relationships/chart" Target="../charts/chart61.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62.xml"/></Relationships>
</file>

<file path=xl/drawings/_rels/drawing63.xml.rels><?xml version="1.0" encoding="UTF-8" standalone="yes"?>
<Relationships xmlns="http://schemas.openxmlformats.org/package/2006/relationships"><Relationship Id="rId1" Type="http://schemas.openxmlformats.org/officeDocument/2006/relationships/chart" Target="../charts/chart6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7.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8.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9.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0.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1.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2.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3.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4.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5.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6.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7.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8.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9.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0.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1.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3.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4.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5.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6.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7.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8.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9.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0.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1.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2.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3.xml><?xml version="1.0" encoding="utf-8"?>
<xdr:wsDr xmlns:xdr="http://schemas.openxmlformats.org/drawingml/2006/spreadsheetDrawing" xmlns:a="http://schemas.openxmlformats.org/drawingml/2006/main">
  <xdr:absoluteAnchor>
    <xdr:pos x="0" y="0"/>
    <xdr:ext cx="8657167" cy="6286500"/>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8406"/>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hyperlink" Target="http://www.policyschool.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CFFCC"/>
  </sheetPr>
  <dimension ref="A1:I35"/>
  <sheetViews>
    <sheetView workbookViewId="0">
      <pane xSplit="1" ySplit="2" topLeftCell="B3" activePane="bottomRight" state="frozen"/>
      <selection pane="topRight" activeCell="B1" sqref="B1"/>
      <selection pane="bottomLeft" activeCell="A3" sqref="A3"/>
      <selection pane="bottomRight" activeCell="C7" sqref="C7"/>
    </sheetView>
  </sheetViews>
  <sheetFormatPr defaultColWidth="9.140625" defaultRowHeight="15" x14ac:dyDescent="0.25"/>
  <cols>
    <col min="1" max="1" width="9.140625" style="1"/>
    <col min="2" max="5" width="23.42578125" style="1" customWidth="1"/>
    <col min="6" max="16384" width="9.140625" style="1"/>
  </cols>
  <sheetData>
    <row r="1" spans="1:9" ht="15.75" thickBot="1" x14ac:dyDescent="0.3">
      <c r="A1" s="2" t="s">
        <v>72</v>
      </c>
      <c r="G1" s="2" t="s">
        <v>52</v>
      </c>
    </row>
    <row r="2" spans="1:9" x14ac:dyDescent="0.25">
      <c r="A2" s="65" t="s">
        <v>6</v>
      </c>
      <c r="B2" s="66" t="s">
        <v>89</v>
      </c>
      <c r="C2" s="67" t="s">
        <v>90</v>
      </c>
      <c r="D2" s="67" t="s">
        <v>91</v>
      </c>
      <c r="E2" s="68" t="s">
        <v>50</v>
      </c>
      <c r="G2" s="69" t="s">
        <v>6</v>
      </c>
      <c r="H2" s="68" t="s">
        <v>73</v>
      </c>
    </row>
    <row r="3" spans="1:9" x14ac:dyDescent="0.25">
      <c r="A3" s="64" t="s">
        <v>38</v>
      </c>
      <c r="B3" s="48"/>
      <c r="C3" s="25">
        <v>4330</v>
      </c>
      <c r="D3" s="25">
        <v>8861</v>
      </c>
      <c r="E3" s="26">
        <v>12777</v>
      </c>
      <c r="G3" s="21">
        <v>1986</v>
      </c>
      <c r="H3" s="22">
        <v>66.7</v>
      </c>
      <c r="I3"/>
    </row>
    <row r="4" spans="1:9" x14ac:dyDescent="0.25">
      <c r="A4" s="64" t="s">
        <v>54</v>
      </c>
      <c r="B4" s="70"/>
      <c r="C4" s="23"/>
      <c r="D4" s="23"/>
      <c r="E4" s="24"/>
      <c r="G4" s="21">
        <v>1987</v>
      </c>
      <c r="H4" s="22">
        <v>68.7</v>
      </c>
      <c r="I4"/>
    </row>
    <row r="5" spans="1:9" x14ac:dyDescent="0.25">
      <c r="A5" s="64" t="s">
        <v>55</v>
      </c>
      <c r="B5" s="70"/>
      <c r="C5" s="23"/>
      <c r="D5" s="23"/>
      <c r="E5" s="24"/>
      <c r="G5" s="21">
        <v>1988</v>
      </c>
      <c r="H5" s="22">
        <v>71.2</v>
      </c>
      <c r="I5"/>
    </row>
    <row r="6" spans="1:9" x14ac:dyDescent="0.25">
      <c r="A6" s="64" t="s">
        <v>39</v>
      </c>
      <c r="B6" s="48">
        <v>7544</v>
      </c>
      <c r="C6" s="25">
        <v>5486</v>
      </c>
      <c r="D6" s="25">
        <v>10976</v>
      </c>
      <c r="E6" s="26">
        <v>14338</v>
      </c>
      <c r="G6" s="21">
        <v>1989</v>
      </c>
      <c r="H6" s="22">
        <v>74.400000000000006</v>
      </c>
      <c r="I6"/>
    </row>
    <row r="7" spans="1:9" x14ac:dyDescent="0.25">
      <c r="A7" s="64" t="s">
        <v>40</v>
      </c>
      <c r="B7" s="48">
        <v>8258.5400000000009</v>
      </c>
      <c r="C7" s="25">
        <v>5951.5</v>
      </c>
      <c r="D7" s="25">
        <v>11802.56</v>
      </c>
      <c r="E7" s="26">
        <v>15285</v>
      </c>
      <c r="G7" s="21">
        <v>1990</v>
      </c>
      <c r="H7" s="22">
        <v>78.400000000000006</v>
      </c>
      <c r="I7"/>
    </row>
    <row r="8" spans="1:9" x14ac:dyDescent="0.25">
      <c r="A8" s="64" t="s">
        <v>41</v>
      </c>
      <c r="B8" s="48">
        <v>8667</v>
      </c>
      <c r="C8" s="25">
        <v>6030</v>
      </c>
      <c r="D8" s="25">
        <v>12478</v>
      </c>
      <c r="E8" s="26">
        <v>16134</v>
      </c>
      <c r="G8" s="21">
        <v>1991</v>
      </c>
      <c r="H8" s="22">
        <v>82.6</v>
      </c>
      <c r="I8"/>
    </row>
    <row r="9" spans="1:9" x14ac:dyDescent="0.25">
      <c r="A9" s="64" t="s">
        <v>42</v>
      </c>
      <c r="B9" s="48">
        <v>9088</v>
      </c>
      <c r="C9" s="25">
        <v>6500</v>
      </c>
      <c r="D9" s="25">
        <v>13075</v>
      </c>
      <c r="E9" s="26">
        <v>17003</v>
      </c>
      <c r="G9" s="21">
        <v>1992</v>
      </c>
      <c r="H9" s="22">
        <v>84.8</v>
      </c>
      <c r="I9"/>
    </row>
    <row r="10" spans="1:9" x14ac:dyDescent="0.25">
      <c r="A10" s="64" t="s">
        <v>43</v>
      </c>
      <c r="B10" s="48">
        <v>9317.7800000000007</v>
      </c>
      <c r="C10" s="25">
        <v>6639</v>
      </c>
      <c r="D10" s="25">
        <v>13344.98</v>
      </c>
      <c r="E10" s="26">
        <v>17374</v>
      </c>
      <c r="G10" s="21">
        <v>1993</v>
      </c>
      <c r="H10" s="22">
        <v>87.8</v>
      </c>
      <c r="I10"/>
    </row>
    <row r="11" spans="1:9" x14ac:dyDescent="0.25">
      <c r="A11" s="64" t="s">
        <v>44</v>
      </c>
      <c r="B11" s="48">
        <v>9554.2099999999991</v>
      </c>
      <c r="C11" s="25">
        <v>6814</v>
      </c>
      <c r="D11" s="25">
        <v>13661.13</v>
      </c>
      <c r="E11" s="26">
        <v>17856</v>
      </c>
      <c r="G11" s="21">
        <v>1994</v>
      </c>
      <c r="H11" s="22">
        <v>89.5</v>
      </c>
      <c r="I11"/>
    </row>
    <row r="12" spans="1:9" x14ac:dyDescent="0.25">
      <c r="A12" s="64" t="s">
        <v>45</v>
      </c>
      <c r="B12" s="48">
        <v>9590</v>
      </c>
      <c r="C12" s="25">
        <v>6837</v>
      </c>
      <c r="D12" s="25">
        <v>13699</v>
      </c>
      <c r="E12" s="26">
        <v>17906</v>
      </c>
      <c r="G12" s="21">
        <v>1995</v>
      </c>
      <c r="H12" s="22">
        <v>91.6</v>
      </c>
      <c r="I12"/>
    </row>
    <row r="13" spans="1:9" x14ac:dyDescent="0.25">
      <c r="A13" s="64" t="s">
        <v>46</v>
      </c>
      <c r="B13" s="48">
        <v>9592</v>
      </c>
      <c r="C13" s="25">
        <v>6332</v>
      </c>
      <c r="D13" s="25">
        <v>13700</v>
      </c>
      <c r="E13" s="26">
        <v>17906</v>
      </c>
      <c r="G13" s="21">
        <v>1996</v>
      </c>
      <c r="H13" s="22">
        <v>92.4</v>
      </c>
      <c r="I13"/>
    </row>
    <row r="14" spans="1:9" x14ac:dyDescent="0.25">
      <c r="A14" s="64" t="s">
        <v>47</v>
      </c>
      <c r="B14" s="48">
        <v>9592.6200000000008</v>
      </c>
      <c r="C14" s="25">
        <v>6331.31</v>
      </c>
      <c r="D14" s="25">
        <v>13650</v>
      </c>
      <c r="E14" s="26">
        <v>17806</v>
      </c>
      <c r="G14" s="21">
        <v>1997</v>
      </c>
      <c r="H14" s="22">
        <v>93.1</v>
      </c>
      <c r="I14"/>
    </row>
    <row r="15" spans="1:9" x14ac:dyDescent="0.25">
      <c r="A15" s="64" t="s">
        <v>48</v>
      </c>
      <c r="B15" s="48">
        <v>9592.6200000000008</v>
      </c>
      <c r="C15" s="25">
        <v>6330</v>
      </c>
      <c r="D15" s="25">
        <v>13650</v>
      </c>
      <c r="E15" s="26">
        <v>17806</v>
      </c>
      <c r="G15" s="21">
        <v>1998</v>
      </c>
      <c r="H15" s="22">
        <v>93.4</v>
      </c>
      <c r="I15"/>
    </row>
    <row r="16" spans="1:9" x14ac:dyDescent="0.25">
      <c r="A16" s="64">
        <v>1999</v>
      </c>
      <c r="B16" s="48">
        <v>9592.6200000000008</v>
      </c>
      <c r="C16" s="25">
        <v>6330</v>
      </c>
      <c r="D16" s="25">
        <v>13660.55</v>
      </c>
      <c r="E16" s="26">
        <v>17830</v>
      </c>
      <c r="G16" s="21">
        <v>1999</v>
      </c>
      <c r="H16" s="22">
        <v>94.4</v>
      </c>
      <c r="I16"/>
    </row>
    <row r="17" spans="1:9" x14ac:dyDescent="0.25">
      <c r="A17" s="64">
        <v>2000</v>
      </c>
      <c r="B17" s="48">
        <v>9671.82</v>
      </c>
      <c r="C17" s="25">
        <v>6383</v>
      </c>
      <c r="D17" s="25">
        <v>13823.429999999998</v>
      </c>
      <c r="E17" s="26">
        <v>18050.8</v>
      </c>
      <c r="G17" s="21">
        <v>2000</v>
      </c>
      <c r="H17" s="22">
        <v>96.1</v>
      </c>
      <c r="I17"/>
    </row>
    <row r="18" spans="1:9" x14ac:dyDescent="0.25">
      <c r="A18" s="64">
        <v>2001</v>
      </c>
      <c r="B18" s="48">
        <v>9781.9900000000016</v>
      </c>
      <c r="C18" s="25">
        <v>6457</v>
      </c>
      <c r="D18" s="25">
        <v>14069.399999999998</v>
      </c>
      <c r="E18" s="26">
        <v>18411.66</v>
      </c>
      <c r="G18" s="21">
        <v>2001</v>
      </c>
      <c r="H18" s="22">
        <v>97.7</v>
      </c>
      <c r="I18"/>
    </row>
    <row r="19" spans="1:9" x14ac:dyDescent="0.25">
      <c r="A19" s="64">
        <v>2002</v>
      </c>
      <c r="B19" s="48">
        <v>9784.19</v>
      </c>
      <c r="C19" s="25">
        <v>6461</v>
      </c>
      <c r="D19" s="25">
        <v>13706.46</v>
      </c>
      <c r="E19" s="26">
        <v>18226.72</v>
      </c>
      <c r="G19" s="21">
        <v>2002</v>
      </c>
      <c r="H19" s="22">
        <v>100</v>
      </c>
      <c r="I19"/>
    </row>
    <row r="20" spans="1:9" x14ac:dyDescent="0.25">
      <c r="A20" s="64">
        <v>2003</v>
      </c>
      <c r="B20" s="48">
        <v>9811.6500000000015</v>
      </c>
      <c r="C20" s="25">
        <v>6444.5</v>
      </c>
      <c r="D20" s="25">
        <v>13673.46</v>
      </c>
      <c r="E20" s="26">
        <v>18086.22</v>
      </c>
      <c r="G20" s="21">
        <v>2003</v>
      </c>
      <c r="H20" s="22">
        <v>102.2</v>
      </c>
      <c r="I20"/>
    </row>
    <row r="21" spans="1:9" x14ac:dyDescent="0.25">
      <c r="A21" s="64">
        <v>2004</v>
      </c>
      <c r="B21" s="48">
        <v>9813.7300000000014</v>
      </c>
      <c r="C21" s="25">
        <v>6450</v>
      </c>
      <c r="D21" s="25">
        <v>13778.46</v>
      </c>
      <c r="E21" s="26">
        <v>18257.740000000002</v>
      </c>
      <c r="G21" s="21">
        <v>2004</v>
      </c>
      <c r="H21" s="22">
        <v>104.2</v>
      </c>
      <c r="I21"/>
    </row>
    <row r="22" spans="1:9" x14ac:dyDescent="0.25">
      <c r="A22" s="64">
        <v>2005</v>
      </c>
      <c r="B22" s="48">
        <v>10656</v>
      </c>
      <c r="C22" s="25">
        <v>6456</v>
      </c>
      <c r="D22" s="25">
        <v>13947.96</v>
      </c>
      <c r="E22" s="26">
        <v>18465.7</v>
      </c>
      <c r="G22" s="21">
        <v>2005</v>
      </c>
      <c r="H22" s="22">
        <v>106.3</v>
      </c>
      <c r="I22"/>
    </row>
    <row r="23" spans="1:9" x14ac:dyDescent="0.25">
      <c r="A23" s="64">
        <v>2006</v>
      </c>
      <c r="B23" s="48">
        <v>10665.18</v>
      </c>
      <c r="C23" s="25">
        <v>6459.5</v>
      </c>
      <c r="D23" s="25">
        <v>14928.439999999999</v>
      </c>
      <c r="E23" s="26">
        <v>19211.530000000002</v>
      </c>
      <c r="G23" s="21">
        <v>2006</v>
      </c>
      <c r="H23" s="22">
        <v>108.1</v>
      </c>
      <c r="I23"/>
    </row>
    <row r="24" spans="1:9" x14ac:dyDescent="0.25">
      <c r="A24" s="64">
        <v>2007</v>
      </c>
      <c r="B24" s="48">
        <v>11125.34</v>
      </c>
      <c r="C24" s="25">
        <v>7364.5</v>
      </c>
      <c r="D24" s="25">
        <v>16229.859999999999</v>
      </c>
      <c r="E24" s="26">
        <v>20282.550000000003</v>
      </c>
      <c r="G24" s="21">
        <v>2007</v>
      </c>
      <c r="H24" s="22">
        <v>110</v>
      </c>
      <c r="I24"/>
    </row>
    <row r="25" spans="1:9" x14ac:dyDescent="0.25">
      <c r="A25" s="64">
        <v>2008</v>
      </c>
      <c r="B25" s="48">
        <v>11381.720000000001</v>
      </c>
      <c r="C25" s="25">
        <v>7769.5</v>
      </c>
      <c r="D25" s="25">
        <v>16808.34</v>
      </c>
      <c r="E25" s="26">
        <v>21015.550000000003</v>
      </c>
      <c r="G25" s="21">
        <v>2008</v>
      </c>
      <c r="H25" s="22">
        <v>112.3</v>
      </c>
      <c r="I25"/>
    </row>
    <row r="26" spans="1:9" x14ac:dyDescent="0.25">
      <c r="A26" s="64">
        <v>2009</v>
      </c>
      <c r="B26" s="48">
        <v>11392.300000000001</v>
      </c>
      <c r="C26" s="25">
        <v>7777.5</v>
      </c>
      <c r="D26" s="25">
        <v>16899.46</v>
      </c>
      <c r="E26" s="26">
        <v>21178.550000000003</v>
      </c>
      <c r="G26" s="21">
        <v>2009</v>
      </c>
      <c r="H26" s="22">
        <v>112.3</v>
      </c>
      <c r="I26"/>
    </row>
    <row r="27" spans="1:9" x14ac:dyDescent="0.25">
      <c r="A27" s="64">
        <v>2010</v>
      </c>
      <c r="B27" s="48">
        <v>11437.85</v>
      </c>
      <c r="C27" s="25">
        <v>7824</v>
      </c>
      <c r="D27" s="25">
        <v>17121.46</v>
      </c>
      <c r="E27" s="26">
        <v>21607.550000000003</v>
      </c>
      <c r="G27" s="21">
        <v>2010</v>
      </c>
      <c r="H27" s="22">
        <v>113.8</v>
      </c>
      <c r="I27"/>
    </row>
    <row r="28" spans="1:9" x14ac:dyDescent="0.25">
      <c r="A28" s="64">
        <v>2011</v>
      </c>
      <c r="B28" s="48">
        <v>11558.980000000001</v>
      </c>
      <c r="C28" s="25">
        <v>7946.75</v>
      </c>
      <c r="D28" s="25">
        <v>17402.46</v>
      </c>
      <c r="E28" s="26">
        <v>22005.050000000003</v>
      </c>
      <c r="G28" s="21">
        <v>2011</v>
      </c>
      <c r="H28" s="22">
        <v>116.5</v>
      </c>
      <c r="I28"/>
    </row>
    <row r="29" spans="1:9" x14ac:dyDescent="0.25">
      <c r="A29" s="64">
        <v>2012</v>
      </c>
      <c r="B29" s="48">
        <v>11560</v>
      </c>
      <c r="C29" s="25">
        <v>7952</v>
      </c>
      <c r="D29" s="25">
        <v>17490</v>
      </c>
      <c r="E29" s="26">
        <v>22387</v>
      </c>
      <c r="G29" s="30">
        <v>2012</v>
      </c>
      <c r="H29" s="5">
        <v>117.8</v>
      </c>
      <c r="I29"/>
    </row>
    <row r="30" spans="1:9" x14ac:dyDescent="0.25">
      <c r="A30" s="64">
        <v>2013</v>
      </c>
      <c r="B30" s="48">
        <v>11470</v>
      </c>
      <c r="C30" s="25">
        <v>7866</v>
      </c>
      <c r="D30" s="25">
        <v>17329</v>
      </c>
      <c r="E30" s="26">
        <v>22041</v>
      </c>
      <c r="G30" s="30">
        <v>2013</v>
      </c>
      <c r="H30" s="22">
        <v>117.7</v>
      </c>
      <c r="I30"/>
    </row>
    <row r="31" spans="1:9" ht="15.75" thickBot="1" x14ac:dyDescent="0.3">
      <c r="A31" s="63">
        <v>2014</v>
      </c>
      <c r="B31" s="49">
        <v>11415</v>
      </c>
      <c r="C31" s="27">
        <v>7813</v>
      </c>
      <c r="D31" s="27">
        <v>17277</v>
      </c>
      <c r="E31" s="28">
        <v>21924</v>
      </c>
      <c r="G31" s="30">
        <v>2014</v>
      </c>
      <c r="H31" s="22">
        <v>118.9</v>
      </c>
    </row>
    <row r="32" spans="1:9" ht="15.75" thickBot="1" x14ac:dyDescent="0.3">
      <c r="G32" s="29">
        <v>2015</v>
      </c>
      <c r="H32" s="71">
        <v>120.2</v>
      </c>
    </row>
    <row r="34" spans="2:5" x14ac:dyDescent="0.25">
      <c r="B34" s="109"/>
      <c r="C34" s="109"/>
      <c r="D34" s="109"/>
      <c r="E34" s="109"/>
    </row>
    <row r="35" spans="2:5" x14ac:dyDescent="0.25">
      <c r="B35" s="109"/>
      <c r="C35" s="109"/>
      <c r="D35" s="109"/>
      <c r="E35" s="109"/>
    </row>
  </sheetData>
  <pageMargins left="0.7" right="0.7" top="0.75" bottom="0.75" header="0.3" footer="0.3"/>
  <ignoredErrors>
    <ignoredError sqref="A3:A15"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CFFCC"/>
  </sheetPr>
  <dimension ref="A1:H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1.42578125" style="1" customWidth="1"/>
    <col min="6" max="16384" width="9.140625" style="1"/>
  </cols>
  <sheetData>
    <row r="1" spans="1:8" ht="15.75" thickBot="1" x14ac:dyDescent="0.3">
      <c r="A1" s="2" t="s">
        <v>51</v>
      </c>
      <c r="G1" s="2" t="s">
        <v>52</v>
      </c>
    </row>
    <row r="2" spans="1:8" x14ac:dyDescent="0.25">
      <c r="A2" s="65" t="s">
        <v>6</v>
      </c>
      <c r="B2" s="66" t="s">
        <v>89</v>
      </c>
      <c r="C2" s="67" t="s">
        <v>90</v>
      </c>
      <c r="D2" s="67" t="s">
        <v>91</v>
      </c>
      <c r="E2" s="68" t="s">
        <v>50</v>
      </c>
      <c r="G2" s="69" t="s">
        <v>6</v>
      </c>
      <c r="H2" s="68" t="s">
        <v>53</v>
      </c>
    </row>
    <row r="3" spans="1:8" x14ac:dyDescent="0.25">
      <c r="A3" s="64" t="s">
        <v>38</v>
      </c>
      <c r="B3" s="32"/>
      <c r="C3" s="25">
        <v>3389</v>
      </c>
      <c r="D3" s="25">
        <v>9559</v>
      </c>
      <c r="E3" s="26">
        <v>11954</v>
      </c>
      <c r="G3" s="21">
        <v>1986</v>
      </c>
      <c r="H3" s="22">
        <v>69.900000000000006</v>
      </c>
    </row>
    <row r="4" spans="1:8" x14ac:dyDescent="0.25">
      <c r="A4" s="64" t="s">
        <v>54</v>
      </c>
      <c r="B4" s="9"/>
      <c r="C4" s="23"/>
      <c r="D4" s="23"/>
      <c r="E4" s="24"/>
      <c r="G4" s="21">
        <v>1987</v>
      </c>
      <c r="H4" s="22">
        <v>71.900000000000006</v>
      </c>
    </row>
    <row r="5" spans="1:8" x14ac:dyDescent="0.25">
      <c r="A5" s="64" t="s">
        <v>55</v>
      </c>
      <c r="B5" s="9"/>
      <c r="C5" s="23"/>
      <c r="D5" s="23"/>
      <c r="E5" s="24"/>
      <c r="G5" s="21">
        <v>1988</v>
      </c>
      <c r="H5" s="22">
        <v>73.5</v>
      </c>
    </row>
    <row r="6" spans="1:8" x14ac:dyDescent="0.25">
      <c r="A6" s="64" t="s">
        <v>39</v>
      </c>
      <c r="B6" s="32">
        <v>7576</v>
      </c>
      <c r="C6" s="25">
        <v>3796</v>
      </c>
      <c r="D6" s="25">
        <v>10678</v>
      </c>
      <c r="E6" s="26">
        <v>13092</v>
      </c>
      <c r="G6" s="21">
        <v>1989</v>
      </c>
      <c r="H6" s="22">
        <v>76.2</v>
      </c>
    </row>
    <row r="7" spans="1:8" x14ac:dyDescent="0.25">
      <c r="A7" s="64" t="s">
        <v>40</v>
      </c>
      <c r="B7" s="32">
        <v>7942.7</v>
      </c>
      <c r="C7" s="25">
        <v>4031.5</v>
      </c>
      <c r="D7" s="25">
        <v>11365.07</v>
      </c>
      <c r="E7" s="26">
        <v>13867</v>
      </c>
      <c r="G7" s="21">
        <v>1990</v>
      </c>
      <c r="H7" s="22">
        <v>79.5</v>
      </c>
    </row>
    <row r="8" spans="1:8" x14ac:dyDescent="0.25">
      <c r="A8" s="64" t="s">
        <v>41</v>
      </c>
      <c r="B8" s="32">
        <v>8278</v>
      </c>
      <c r="C8" s="25">
        <v>4319</v>
      </c>
      <c r="D8" s="25">
        <v>12347</v>
      </c>
      <c r="E8" s="26">
        <v>14561</v>
      </c>
      <c r="G8" s="21">
        <v>1991</v>
      </c>
      <c r="H8" s="22">
        <v>84.4</v>
      </c>
    </row>
    <row r="9" spans="1:8" x14ac:dyDescent="0.25">
      <c r="A9" s="64" t="s">
        <v>42</v>
      </c>
      <c r="B9" s="32">
        <v>8498</v>
      </c>
      <c r="C9" s="25">
        <v>4493</v>
      </c>
      <c r="D9" s="25">
        <v>12895</v>
      </c>
      <c r="E9" s="26">
        <v>14733</v>
      </c>
      <c r="G9" s="21">
        <v>1992</v>
      </c>
      <c r="H9" s="22">
        <v>85.3</v>
      </c>
    </row>
    <row r="10" spans="1:8" x14ac:dyDescent="0.25">
      <c r="A10" s="64" t="s">
        <v>43</v>
      </c>
      <c r="B10" s="32">
        <v>8541</v>
      </c>
      <c r="C10" s="25">
        <v>4522</v>
      </c>
      <c r="D10" s="25">
        <v>12986</v>
      </c>
      <c r="E10" s="26">
        <v>14825</v>
      </c>
      <c r="G10" s="21">
        <v>1993</v>
      </c>
      <c r="H10" s="22">
        <v>86.7</v>
      </c>
    </row>
    <row r="11" spans="1:8" x14ac:dyDescent="0.25">
      <c r="A11" s="64" t="s">
        <v>44</v>
      </c>
      <c r="B11" s="32">
        <v>8545.7099999999991</v>
      </c>
      <c r="C11" s="25">
        <v>4525</v>
      </c>
      <c r="D11" s="25">
        <v>12992.67</v>
      </c>
      <c r="E11" s="26">
        <v>14834</v>
      </c>
      <c r="G11" s="21">
        <v>1994</v>
      </c>
      <c r="H11" s="22">
        <v>87.8</v>
      </c>
    </row>
    <row r="12" spans="1:8" x14ac:dyDescent="0.25">
      <c r="A12" s="64" t="s">
        <v>45</v>
      </c>
      <c r="B12" s="32">
        <v>8546</v>
      </c>
      <c r="C12" s="25">
        <v>4525</v>
      </c>
      <c r="D12" s="25">
        <v>12989</v>
      </c>
      <c r="E12" s="26">
        <v>14834</v>
      </c>
      <c r="G12" s="21">
        <v>1995</v>
      </c>
      <c r="H12" s="22">
        <v>89</v>
      </c>
    </row>
    <row r="13" spans="1:8" x14ac:dyDescent="0.25">
      <c r="A13" s="64" t="s">
        <v>46</v>
      </c>
      <c r="B13" s="32">
        <v>8851</v>
      </c>
      <c r="C13" s="25">
        <v>2701</v>
      </c>
      <c r="D13" s="25">
        <v>13294</v>
      </c>
      <c r="E13" s="26">
        <v>15139</v>
      </c>
      <c r="G13" s="21">
        <v>1996</v>
      </c>
      <c r="H13" s="22">
        <v>90.4</v>
      </c>
    </row>
    <row r="14" spans="1:8" x14ac:dyDescent="0.25">
      <c r="A14" s="64" t="s">
        <v>47</v>
      </c>
      <c r="B14" s="32">
        <v>9344.1299999999992</v>
      </c>
      <c r="C14" s="25">
        <v>1307</v>
      </c>
      <c r="D14" s="25">
        <v>13822.17</v>
      </c>
      <c r="E14" s="26">
        <v>15789</v>
      </c>
      <c r="G14" s="21">
        <v>1997</v>
      </c>
      <c r="H14" s="22">
        <v>92.3</v>
      </c>
    </row>
    <row r="15" spans="1:8" x14ac:dyDescent="0.25">
      <c r="A15" s="64" t="s">
        <v>48</v>
      </c>
      <c r="B15" s="32">
        <v>9386.68</v>
      </c>
      <c r="C15" s="25">
        <v>1323</v>
      </c>
      <c r="D15" s="25">
        <v>14205.130000000001</v>
      </c>
      <c r="E15" s="26">
        <v>16360.96</v>
      </c>
      <c r="G15" s="21">
        <v>1998</v>
      </c>
      <c r="H15" s="22">
        <v>92.5</v>
      </c>
    </row>
    <row r="16" spans="1:8" x14ac:dyDescent="0.25">
      <c r="A16" s="64">
        <v>1999</v>
      </c>
      <c r="B16" s="32">
        <v>9463.5300000000007</v>
      </c>
      <c r="C16" s="25">
        <v>1341</v>
      </c>
      <c r="D16" s="25">
        <v>14664.04</v>
      </c>
      <c r="E16" s="26">
        <v>17048.98</v>
      </c>
      <c r="G16" s="21">
        <v>1999</v>
      </c>
      <c r="H16" s="22">
        <v>93.8</v>
      </c>
    </row>
    <row r="17" spans="1:8" x14ac:dyDescent="0.25">
      <c r="A17" s="64">
        <v>2000</v>
      </c>
      <c r="B17" s="32">
        <v>9570.7000000000007</v>
      </c>
      <c r="C17" s="25">
        <v>1838</v>
      </c>
      <c r="D17" s="25">
        <v>15003.04</v>
      </c>
      <c r="E17" s="26">
        <v>17519.04</v>
      </c>
      <c r="G17" s="21">
        <v>2000</v>
      </c>
      <c r="H17" s="22">
        <v>96.6</v>
      </c>
    </row>
    <row r="18" spans="1:8" x14ac:dyDescent="0.25">
      <c r="A18" s="64">
        <v>2001</v>
      </c>
      <c r="B18" s="32">
        <v>9645.92</v>
      </c>
      <c r="C18" s="25">
        <v>3276</v>
      </c>
      <c r="D18" s="25">
        <v>15402.48</v>
      </c>
      <c r="E18" s="26">
        <v>18206.04</v>
      </c>
      <c r="G18" s="21">
        <v>2001</v>
      </c>
      <c r="H18" s="22">
        <v>97.7</v>
      </c>
    </row>
    <row r="19" spans="1:8" x14ac:dyDescent="0.25">
      <c r="A19" s="64">
        <v>2002</v>
      </c>
      <c r="B19" s="32">
        <v>9672</v>
      </c>
      <c r="C19" s="25">
        <v>8122</v>
      </c>
      <c r="D19" s="25">
        <v>15635</v>
      </c>
      <c r="E19" s="26">
        <v>18618</v>
      </c>
      <c r="G19" s="21">
        <v>2002</v>
      </c>
      <c r="H19" s="22">
        <v>100</v>
      </c>
    </row>
    <row r="20" spans="1:8" x14ac:dyDescent="0.25">
      <c r="A20" s="64">
        <v>2003</v>
      </c>
      <c r="B20" s="32">
        <v>9674</v>
      </c>
      <c r="C20" s="25">
        <v>8135</v>
      </c>
      <c r="D20" s="25">
        <v>15788</v>
      </c>
      <c r="E20" s="26">
        <v>18893.5</v>
      </c>
      <c r="G20" s="21">
        <v>2003</v>
      </c>
      <c r="H20" s="22">
        <v>102.9</v>
      </c>
    </row>
    <row r="21" spans="1:8" x14ac:dyDescent="0.25">
      <c r="A21" s="64">
        <v>2004</v>
      </c>
      <c r="B21" s="32">
        <v>9676.69</v>
      </c>
      <c r="C21" s="25">
        <v>8146.69</v>
      </c>
      <c r="D21" s="25">
        <v>15960</v>
      </c>
      <c r="E21" s="26">
        <v>19200</v>
      </c>
      <c r="G21" s="21">
        <v>2004</v>
      </c>
      <c r="H21" s="22">
        <v>104.8</v>
      </c>
    </row>
    <row r="22" spans="1:8" x14ac:dyDescent="0.25">
      <c r="A22" s="64">
        <v>2005</v>
      </c>
      <c r="B22" s="32">
        <v>9728</v>
      </c>
      <c r="C22" s="25">
        <v>8198</v>
      </c>
      <c r="D22" s="25">
        <v>16181</v>
      </c>
      <c r="E22" s="26">
        <v>19578</v>
      </c>
      <c r="G22" s="21">
        <v>2005</v>
      </c>
      <c r="H22" s="22">
        <v>107.6</v>
      </c>
    </row>
    <row r="23" spans="1:8" x14ac:dyDescent="0.25">
      <c r="A23" s="64">
        <v>2006</v>
      </c>
      <c r="B23" s="32">
        <v>10436.27</v>
      </c>
      <c r="C23" s="25">
        <v>8906.27</v>
      </c>
      <c r="D23" s="25">
        <v>17849.919999999998</v>
      </c>
      <c r="E23" s="26">
        <v>21024.36</v>
      </c>
      <c r="G23" s="21">
        <v>2006</v>
      </c>
      <c r="H23" s="22">
        <v>109.5</v>
      </c>
    </row>
    <row r="24" spans="1:8" x14ac:dyDescent="0.25">
      <c r="A24" s="64">
        <v>2007</v>
      </c>
      <c r="B24" s="32">
        <v>10877.55</v>
      </c>
      <c r="C24" s="25">
        <v>9347.5499999999993</v>
      </c>
      <c r="D24" s="25">
        <v>18788.34</v>
      </c>
      <c r="E24" s="26">
        <v>21662.400000000001</v>
      </c>
      <c r="G24" s="21">
        <v>2007</v>
      </c>
      <c r="H24" s="22">
        <v>111.1</v>
      </c>
    </row>
    <row r="25" spans="1:8" x14ac:dyDescent="0.25">
      <c r="A25" s="64">
        <v>2008</v>
      </c>
      <c r="B25" s="32">
        <v>10977</v>
      </c>
      <c r="C25" s="25">
        <v>9447.82</v>
      </c>
      <c r="D25" s="25">
        <v>19015.32</v>
      </c>
      <c r="E25" s="26">
        <v>21967.94</v>
      </c>
      <c r="G25" s="21">
        <v>2008</v>
      </c>
      <c r="H25" s="22">
        <v>114.3</v>
      </c>
    </row>
    <row r="26" spans="1:8" x14ac:dyDescent="0.25">
      <c r="A26" s="64">
        <v>2009</v>
      </c>
      <c r="B26" s="32">
        <v>11123.09</v>
      </c>
      <c r="C26" s="25">
        <v>9593.09</v>
      </c>
      <c r="D26" s="25">
        <v>19296.98</v>
      </c>
      <c r="E26" s="26">
        <v>22338.52</v>
      </c>
      <c r="G26" s="21">
        <v>2009</v>
      </c>
      <c r="H26" s="22">
        <v>114.6</v>
      </c>
    </row>
    <row r="27" spans="1:8" x14ac:dyDescent="0.25">
      <c r="A27" s="64">
        <v>2010</v>
      </c>
      <c r="B27" s="32">
        <v>11181.89</v>
      </c>
      <c r="C27" s="25">
        <v>9651.89</v>
      </c>
      <c r="D27" s="25">
        <v>19434.5</v>
      </c>
      <c r="E27" s="26">
        <v>22535.96</v>
      </c>
      <c r="G27" s="21">
        <v>2010</v>
      </c>
      <c r="H27" s="22">
        <v>117.4</v>
      </c>
    </row>
    <row r="28" spans="1:8" x14ac:dyDescent="0.25">
      <c r="A28" s="64">
        <v>2011</v>
      </c>
      <c r="B28" s="32">
        <v>10650.7</v>
      </c>
      <c r="C28" s="25">
        <v>10070.700000000001</v>
      </c>
      <c r="D28" s="25">
        <v>19922.939999999999</v>
      </c>
      <c r="E28" s="26">
        <v>23071.5</v>
      </c>
      <c r="G28" s="21">
        <v>2011</v>
      </c>
      <c r="H28" s="22">
        <v>121.4</v>
      </c>
    </row>
    <row r="29" spans="1:8" x14ac:dyDescent="0.25">
      <c r="A29" s="64">
        <v>2012</v>
      </c>
      <c r="B29" s="32">
        <v>10846</v>
      </c>
      <c r="C29" s="25">
        <v>10813</v>
      </c>
      <c r="D29" s="25">
        <v>20811</v>
      </c>
      <c r="E29" s="26">
        <v>24051</v>
      </c>
      <c r="G29" s="21">
        <v>2012</v>
      </c>
      <c r="H29" s="22">
        <v>123.9</v>
      </c>
    </row>
    <row r="30" spans="1:8" x14ac:dyDescent="0.25">
      <c r="A30" s="64">
        <v>2013</v>
      </c>
      <c r="B30" s="32">
        <v>10881</v>
      </c>
      <c r="C30" s="25">
        <v>10876</v>
      </c>
      <c r="D30" s="25">
        <v>20986</v>
      </c>
      <c r="E30" s="26">
        <v>24307</v>
      </c>
      <c r="G30" s="30">
        <v>2013</v>
      </c>
      <c r="H30" s="22">
        <v>126</v>
      </c>
    </row>
    <row r="31" spans="1:8" ht="15.75" thickBot="1" x14ac:dyDescent="0.3">
      <c r="A31" s="63">
        <v>2014</v>
      </c>
      <c r="B31" s="49">
        <v>11035</v>
      </c>
      <c r="C31" s="27">
        <v>11035</v>
      </c>
      <c r="D31" s="27">
        <v>21254</v>
      </c>
      <c r="E31" s="28">
        <v>24642</v>
      </c>
      <c r="G31" s="30">
        <v>2014</v>
      </c>
      <c r="H31" s="22">
        <v>128.4</v>
      </c>
    </row>
    <row r="32" spans="1:8" ht="15.75" thickBot="1" x14ac:dyDescent="0.3">
      <c r="G32" s="29">
        <v>2015</v>
      </c>
      <c r="H32" s="71">
        <v>129</v>
      </c>
    </row>
  </sheetData>
  <pageMargins left="0.7" right="0.7" top="0.75" bottom="0.75" header="0.3" footer="0.3"/>
  <ignoredErrors>
    <ignoredError sqref="A3:A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59999389629810485"/>
  </sheetPr>
  <dimension ref="A1:HM39"/>
  <sheetViews>
    <sheetView workbookViewId="0">
      <pane xSplit="1" ySplit="8" topLeftCell="B9" activePane="bottomRight" state="frozen"/>
      <selection pane="topRight" activeCell="B1" sqref="B1"/>
      <selection pane="bottomLeft" activeCell="A7" sqref="A7"/>
      <selection pane="bottomRight" activeCell="B9" sqref="B9"/>
    </sheetView>
  </sheetViews>
  <sheetFormatPr defaultRowHeight="15" x14ac:dyDescent="0.25"/>
  <cols>
    <col min="1" max="1" width="7.7109375" customWidth="1"/>
    <col min="2" max="221" width="11.28515625" customWidth="1"/>
  </cols>
  <sheetData>
    <row r="1" spans="1:221" ht="16.5" thickBot="1" x14ac:dyDescent="0.3">
      <c r="A1" s="44" t="s">
        <v>37</v>
      </c>
    </row>
    <row r="2" spans="1:221" ht="19.5" customHeight="1" x14ac:dyDescent="0.25">
      <c r="A2" s="178" t="s">
        <v>6</v>
      </c>
      <c r="B2" s="133" t="s">
        <v>11</v>
      </c>
      <c r="C2" s="134"/>
      <c r="D2" s="134"/>
      <c r="E2" s="134"/>
      <c r="F2" s="134"/>
      <c r="G2" s="134"/>
      <c r="H2" s="134"/>
      <c r="I2" s="134"/>
      <c r="J2" s="134"/>
      <c r="K2" s="134"/>
      <c r="L2" s="134"/>
      <c r="M2" s="134"/>
      <c r="N2" s="134"/>
      <c r="O2" s="134"/>
      <c r="P2" s="134"/>
      <c r="Q2" s="134"/>
      <c r="R2" s="134"/>
      <c r="S2" s="134"/>
      <c r="T2" s="134"/>
      <c r="U2" s="134"/>
      <c r="V2" s="134"/>
      <c r="W2" s="134"/>
      <c r="X2" s="134"/>
      <c r="Y2" s="134"/>
      <c r="Z2" s="135"/>
      <c r="AA2" s="139" t="s">
        <v>14</v>
      </c>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1"/>
      <c r="BO2" s="133" t="s">
        <v>19</v>
      </c>
      <c r="BP2" s="134"/>
      <c r="BQ2" s="134"/>
      <c r="BR2" s="134"/>
      <c r="BS2" s="134"/>
      <c r="BT2" s="134"/>
      <c r="BU2" s="134"/>
      <c r="BV2" s="134"/>
      <c r="BW2" s="134"/>
      <c r="BX2" s="135"/>
      <c r="BY2" s="139" t="s">
        <v>22</v>
      </c>
      <c r="BZ2" s="140"/>
      <c r="CA2" s="140"/>
      <c r="CB2" s="140"/>
      <c r="CC2" s="140"/>
      <c r="CD2" s="140"/>
      <c r="CE2" s="140"/>
      <c r="CF2" s="140"/>
      <c r="CG2" s="140"/>
      <c r="CH2" s="140"/>
      <c r="CI2" s="140"/>
      <c r="CJ2" s="140"/>
      <c r="CK2" s="140"/>
      <c r="CL2" s="140"/>
      <c r="CM2" s="140"/>
      <c r="CN2" s="140"/>
      <c r="CO2" s="140"/>
      <c r="CP2" s="140"/>
      <c r="CQ2" s="140"/>
      <c r="CR2" s="141"/>
      <c r="CS2" s="133" t="s">
        <v>9</v>
      </c>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5"/>
      <c r="FA2" s="139" t="s">
        <v>24</v>
      </c>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33" t="s">
        <v>28</v>
      </c>
      <c r="GP2" s="134"/>
      <c r="GQ2" s="134"/>
      <c r="GR2" s="134"/>
      <c r="GS2" s="134"/>
      <c r="GT2" s="134"/>
      <c r="GU2" s="134"/>
      <c r="GV2" s="134"/>
      <c r="GW2" s="134"/>
      <c r="GX2" s="135"/>
      <c r="GY2" s="139" t="s">
        <v>31</v>
      </c>
      <c r="GZ2" s="140"/>
      <c r="HA2" s="140"/>
      <c r="HB2" s="140"/>
      <c r="HC2" s="141"/>
      <c r="HD2" s="133" t="s">
        <v>34</v>
      </c>
      <c r="HE2" s="134"/>
      <c r="HF2" s="134"/>
      <c r="HG2" s="134"/>
      <c r="HH2" s="135"/>
      <c r="HI2" s="139" t="s">
        <v>35</v>
      </c>
      <c r="HJ2" s="140"/>
      <c r="HK2" s="140"/>
      <c r="HL2" s="140"/>
      <c r="HM2" s="141"/>
    </row>
    <row r="3" spans="1:221" ht="16.5" customHeight="1" x14ac:dyDescent="0.25">
      <c r="A3" s="179"/>
      <c r="B3" s="130" t="s">
        <v>10</v>
      </c>
      <c r="C3" s="131"/>
      <c r="D3" s="131"/>
      <c r="E3" s="131"/>
      <c r="F3" s="131"/>
      <c r="G3" s="131"/>
      <c r="H3" s="131"/>
      <c r="I3" s="131"/>
      <c r="J3" s="131"/>
      <c r="K3" s="131"/>
      <c r="L3" s="131"/>
      <c r="M3" s="131"/>
      <c r="N3" s="131"/>
      <c r="O3" s="131"/>
      <c r="P3" s="131"/>
      <c r="Q3" s="131"/>
      <c r="R3" s="131"/>
      <c r="S3" s="131"/>
      <c r="T3" s="131"/>
      <c r="U3" s="131"/>
      <c r="V3" s="130" t="s">
        <v>12</v>
      </c>
      <c r="W3" s="131"/>
      <c r="X3" s="131"/>
      <c r="Y3" s="131"/>
      <c r="Z3" s="132"/>
      <c r="AA3" s="136" t="s">
        <v>13</v>
      </c>
      <c r="AB3" s="137"/>
      <c r="AC3" s="137"/>
      <c r="AD3" s="137"/>
      <c r="AE3" s="137"/>
      <c r="AF3" s="137"/>
      <c r="AG3" s="137"/>
      <c r="AH3" s="137"/>
      <c r="AI3" s="137"/>
      <c r="AJ3" s="137"/>
      <c r="AK3" s="137"/>
      <c r="AL3" s="137"/>
      <c r="AM3" s="137"/>
      <c r="AN3" s="137"/>
      <c r="AO3" s="137"/>
      <c r="AP3" s="137"/>
      <c r="AQ3" s="137"/>
      <c r="AR3" s="137"/>
      <c r="AS3" s="137"/>
      <c r="AT3" s="138"/>
      <c r="AU3" s="136" t="s">
        <v>15</v>
      </c>
      <c r="AV3" s="137"/>
      <c r="AW3" s="137"/>
      <c r="AX3" s="137"/>
      <c r="AY3" s="137"/>
      <c r="AZ3" s="137"/>
      <c r="BA3" s="137"/>
      <c r="BB3" s="137"/>
      <c r="BC3" s="137"/>
      <c r="BD3" s="137"/>
      <c r="BE3" s="137"/>
      <c r="BF3" s="137"/>
      <c r="BG3" s="137"/>
      <c r="BH3" s="137"/>
      <c r="BI3" s="137"/>
      <c r="BJ3" s="137"/>
      <c r="BK3" s="137"/>
      <c r="BL3" s="137"/>
      <c r="BM3" s="137"/>
      <c r="BN3" s="138"/>
      <c r="BO3" s="130" t="s">
        <v>18</v>
      </c>
      <c r="BP3" s="131"/>
      <c r="BQ3" s="131"/>
      <c r="BR3" s="131"/>
      <c r="BS3" s="132"/>
      <c r="BT3" s="130" t="s">
        <v>21</v>
      </c>
      <c r="BU3" s="131"/>
      <c r="BV3" s="131"/>
      <c r="BW3" s="131"/>
      <c r="BX3" s="132"/>
      <c r="BY3" s="136" t="s">
        <v>23</v>
      </c>
      <c r="BZ3" s="137"/>
      <c r="CA3" s="137"/>
      <c r="CB3" s="137"/>
      <c r="CC3" s="137"/>
      <c r="CD3" s="137"/>
      <c r="CE3" s="137"/>
      <c r="CF3" s="137"/>
      <c r="CG3" s="137"/>
      <c r="CH3" s="137"/>
      <c r="CI3" s="137"/>
      <c r="CJ3" s="137"/>
      <c r="CK3" s="137"/>
      <c r="CL3" s="137"/>
      <c r="CM3" s="137"/>
      <c r="CN3" s="137"/>
      <c r="CO3" s="137"/>
      <c r="CP3" s="137"/>
      <c r="CQ3" s="137"/>
      <c r="CR3" s="138"/>
      <c r="CS3" s="130" t="s">
        <v>0</v>
      </c>
      <c r="CT3" s="131"/>
      <c r="CU3" s="131"/>
      <c r="CV3" s="131"/>
      <c r="CW3" s="131"/>
      <c r="CX3" s="131"/>
      <c r="CY3" s="131"/>
      <c r="CZ3" s="131"/>
      <c r="DA3" s="131"/>
      <c r="DB3" s="131"/>
      <c r="DC3" s="131"/>
      <c r="DD3" s="131"/>
      <c r="DE3" s="131"/>
      <c r="DF3" s="131"/>
      <c r="DG3" s="131"/>
      <c r="DH3" s="131"/>
      <c r="DI3" s="131"/>
      <c r="DJ3" s="131"/>
      <c r="DK3" s="131"/>
      <c r="DL3" s="131"/>
      <c r="DM3" s="130" t="s">
        <v>7</v>
      </c>
      <c r="DN3" s="131"/>
      <c r="DO3" s="131"/>
      <c r="DP3" s="131"/>
      <c r="DQ3" s="131"/>
      <c r="DR3" s="131"/>
      <c r="DS3" s="131"/>
      <c r="DT3" s="131"/>
      <c r="DU3" s="131"/>
      <c r="DV3" s="131"/>
      <c r="DW3" s="131"/>
      <c r="DX3" s="131"/>
      <c r="DY3" s="131"/>
      <c r="DZ3" s="131"/>
      <c r="EA3" s="131"/>
      <c r="EB3" s="131"/>
      <c r="EC3" s="131"/>
      <c r="ED3" s="131"/>
      <c r="EE3" s="131"/>
      <c r="EF3" s="132"/>
      <c r="EG3" s="130" t="s">
        <v>8</v>
      </c>
      <c r="EH3" s="131"/>
      <c r="EI3" s="131"/>
      <c r="EJ3" s="131"/>
      <c r="EK3" s="131"/>
      <c r="EL3" s="131"/>
      <c r="EM3" s="131"/>
      <c r="EN3" s="131"/>
      <c r="EO3" s="131"/>
      <c r="EP3" s="131"/>
      <c r="EQ3" s="131"/>
      <c r="ER3" s="131"/>
      <c r="ES3" s="131"/>
      <c r="ET3" s="131"/>
      <c r="EU3" s="131"/>
      <c r="EV3" s="131"/>
      <c r="EW3" s="131"/>
      <c r="EX3" s="131"/>
      <c r="EY3" s="131"/>
      <c r="EZ3" s="131"/>
      <c r="FA3" s="136" t="s">
        <v>25</v>
      </c>
      <c r="FB3" s="137"/>
      <c r="FC3" s="137"/>
      <c r="FD3" s="137"/>
      <c r="FE3" s="137"/>
      <c r="FF3" s="137"/>
      <c r="FG3" s="137"/>
      <c r="FH3" s="137"/>
      <c r="FI3" s="137"/>
      <c r="FJ3" s="137"/>
      <c r="FK3" s="137"/>
      <c r="FL3" s="137"/>
      <c r="FM3" s="137"/>
      <c r="FN3" s="137"/>
      <c r="FO3" s="137"/>
      <c r="FP3" s="137"/>
      <c r="FQ3" s="137"/>
      <c r="FR3" s="137"/>
      <c r="FS3" s="137"/>
      <c r="FT3" s="138"/>
      <c r="FU3" s="136" t="s">
        <v>27</v>
      </c>
      <c r="FV3" s="137"/>
      <c r="FW3" s="137"/>
      <c r="FX3" s="137"/>
      <c r="FY3" s="137"/>
      <c r="FZ3" s="137"/>
      <c r="GA3" s="137"/>
      <c r="GB3" s="137"/>
      <c r="GC3" s="137"/>
      <c r="GD3" s="137"/>
      <c r="GE3" s="137"/>
      <c r="GF3" s="137"/>
      <c r="GG3" s="137"/>
      <c r="GH3" s="137"/>
      <c r="GI3" s="137"/>
      <c r="GJ3" s="137"/>
      <c r="GK3" s="137"/>
      <c r="GL3" s="137"/>
      <c r="GM3" s="137"/>
      <c r="GN3" s="137"/>
      <c r="GO3" s="130" t="s">
        <v>29</v>
      </c>
      <c r="GP3" s="131"/>
      <c r="GQ3" s="131"/>
      <c r="GR3" s="131"/>
      <c r="GS3" s="132"/>
      <c r="GT3" s="130" t="s">
        <v>30</v>
      </c>
      <c r="GU3" s="131"/>
      <c r="GV3" s="131"/>
      <c r="GW3" s="131"/>
      <c r="GX3" s="132"/>
      <c r="GY3" s="136" t="s">
        <v>32</v>
      </c>
      <c r="GZ3" s="137"/>
      <c r="HA3" s="137"/>
      <c r="HB3" s="137"/>
      <c r="HC3" s="138"/>
      <c r="HD3" s="130" t="s">
        <v>33</v>
      </c>
      <c r="HE3" s="131"/>
      <c r="HF3" s="131"/>
      <c r="HG3" s="131"/>
      <c r="HH3" s="132"/>
      <c r="HI3" s="136" t="s">
        <v>36</v>
      </c>
      <c r="HJ3" s="137"/>
      <c r="HK3" s="137"/>
      <c r="HL3" s="137"/>
      <c r="HM3" s="138"/>
    </row>
    <row r="4" spans="1:221" ht="16.5" customHeight="1" x14ac:dyDescent="0.25">
      <c r="A4" s="179"/>
      <c r="B4" s="171" t="s">
        <v>118</v>
      </c>
      <c r="C4" s="172"/>
      <c r="D4" s="172"/>
      <c r="E4" s="172"/>
      <c r="F4" s="172"/>
      <c r="G4" s="172"/>
      <c r="H4" s="172"/>
      <c r="I4" s="172"/>
      <c r="J4" s="172"/>
      <c r="K4" s="172"/>
      <c r="L4" s="172"/>
      <c r="M4" s="172"/>
      <c r="N4" s="172"/>
      <c r="O4" s="172"/>
      <c r="P4" s="172"/>
      <c r="Q4" s="172"/>
      <c r="R4" s="172"/>
      <c r="S4" s="172"/>
      <c r="T4" s="172"/>
      <c r="U4" s="172"/>
      <c r="V4" s="168" t="s">
        <v>119</v>
      </c>
      <c r="W4" s="169"/>
      <c r="X4" s="169"/>
      <c r="Y4" s="169"/>
      <c r="Z4" s="170"/>
      <c r="AA4" s="173" t="s">
        <v>118</v>
      </c>
      <c r="AB4" s="174"/>
      <c r="AC4" s="174"/>
      <c r="AD4" s="174"/>
      <c r="AE4" s="174"/>
      <c r="AF4" s="174"/>
      <c r="AG4" s="174"/>
      <c r="AH4" s="174"/>
      <c r="AI4" s="174"/>
      <c r="AJ4" s="174"/>
      <c r="AK4" s="174"/>
      <c r="AL4" s="174"/>
      <c r="AM4" s="174"/>
      <c r="AN4" s="174"/>
      <c r="AO4" s="174"/>
      <c r="AP4" s="174"/>
      <c r="AQ4" s="174"/>
      <c r="AR4" s="174"/>
      <c r="AS4" s="174"/>
      <c r="AT4" s="174"/>
      <c r="AU4" s="173" t="s">
        <v>118</v>
      </c>
      <c r="AV4" s="174"/>
      <c r="AW4" s="174"/>
      <c r="AX4" s="174"/>
      <c r="AY4" s="174"/>
      <c r="AZ4" s="174"/>
      <c r="BA4" s="174"/>
      <c r="BB4" s="174"/>
      <c r="BC4" s="174"/>
      <c r="BD4" s="174"/>
      <c r="BE4" s="174"/>
      <c r="BF4" s="174"/>
      <c r="BG4" s="174"/>
      <c r="BH4" s="174"/>
      <c r="BI4" s="174"/>
      <c r="BJ4" s="174"/>
      <c r="BK4" s="174"/>
      <c r="BL4" s="174"/>
      <c r="BM4" s="174"/>
      <c r="BN4" s="174"/>
      <c r="BO4" s="168" t="s">
        <v>119</v>
      </c>
      <c r="BP4" s="169"/>
      <c r="BQ4" s="169"/>
      <c r="BR4" s="169"/>
      <c r="BS4" s="170"/>
      <c r="BT4" s="168" t="s">
        <v>119</v>
      </c>
      <c r="BU4" s="169"/>
      <c r="BV4" s="169"/>
      <c r="BW4" s="169"/>
      <c r="BX4" s="170"/>
      <c r="BY4" s="173" t="s">
        <v>118</v>
      </c>
      <c r="BZ4" s="174"/>
      <c r="CA4" s="174"/>
      <c r="CB4" s="174"/>
      <c r="CC4" s="174"/>
      <c r="CD4" s="174"/>
      <c r="CE4" s="174"/>
      <c r="CF4" s="174"/>
      <c r="CG4" s="174"/>
      <c r="CH4" s="174"/>
      <c r="CI4" s="174"/>
      <c r="CJ4" s="174"/>
      <c r="CK4" s="174"/>
      <c r="CL4" s="174"/>
      <c r="CM4" s="174"/>
      <c r="CN4" s="174"/>
      <c r="CO4" s="174"/>
      <c r="CP4" s="174"/>
      <c r="CQ4" s="174"/>
      <c r="CR4" s="174"/>
      <c r="CS4" s="171" t="s">
        <v>118</v>
      </c>
      <c r="CT4" s="172"/>
      <c r="CU4" s="172"/>
      <c r="CV4" s="172"/>
      <c r="CW4" s="172"/>
      <c r="CX4" s="172"/>
      <c r="CY4" s="172"/>
      <c r="CZ4" s="172"/>
      <c r="DA4" s="172"/>
      <c r="DB4" s="172"/>
      <c r="DC4" s="172"/>
      <c r="DD4" s="172"/>
      <c r="DE4" s="172"/>
      <c r="DF4" s="172"/>
      <c r="DG4" s="172"/>
      <c r="DH4" s="172"/>
      <c r="DI4" s="172"/>
      <c r="DJ4" s="172"/>
      <c r="DK4" s="172"/>
      <c r="DL4" s="172"/>
      <c r="DM4" s="171" t="s">
        <v>118</v>
      </c>
      <c r="DN4" s="172"/>
      <c r="DO4" s="172"/>
      <c r="DP4" s="172"/>
      <c r="DQ4" s="172"/>
      <c r="DR4" s="172"/>
      <c r="DS4" s="172"/>
      <c r="DT4" s="172"/>
      <c r="DU4" s="172"/>
      <c r="DV4" s="172"/>
      <c r="DW4" s="172"/>
      <c r="DX4" s="172"/>
      <c r="DY4" s="172"/>
      <c r="DZ4" s="172"/>
      <c r="EA4" s="172"/>
      <c r="EB4" s="172"/>
      <c r="EC4" s="172"/>
      <c r="ED4" s="172"/>
      <c r="EE4" s="172"/>
      <c r="EF4" s="172"/>
      <c r="EG4" s="171" t="s">
        <v>118</v>
      </c>
      <c r="EH4" s="172"/>
      <c r="EI4" s="172"/>
      <c r="EJ4" s="172"/>
      <c r="EK4" s="172"/>
      <c r="EL4" s="172"/>
      <c r="EM4" s="172"/>
      <c r="EN4" s="172"/>
      <c r="EO4" s="172"/>
      <c r="EP4" s="172"/>
      <c r="EQ4" s="172"/>
      <c r="ER4" s="172"/>
      <c r="ES4" s="172"/>
      <c r="ET4" s="172"/>
      <c r="EU4" s="172"/>
      <c r="EV4" s="172"/>
      <c r="EW4" s="172"/>
      <c r="EX4" s="172"/>
      <c r="EY4" s="172"/>
      <c r="EZ4" s="172"/>
      <c r="FA4" s="173" t="s">
        <v>118</v>
      </c>
      <c r="FB4" s="174"/>
      <c r="FC4" s="174"/>
      <c r="FD4" s="174"/>
      <c r="FE4" s="174"/>
      <c r="FF4" s="174"/>
      <c r="FG4" s="174"/>
      <c r="FH4" s="174"/>
      <c r="FI4" s="174"/>
      <c r="FJ4" s="174"/>
      <c r="FK4" s="174"/>
      <c r="FL4" s="174"/>
      <c r="FM4" s="174"/>
      <c r="FN4" s="174"/>
      <c r="FO4" s="174"/>
      <c r="FP4" s="174"/>
      <c r="FQ4" s="174"/>
      <c r="FR4" s="174"/>
      <c r="FS4" s="174"/>
      <c r="FT4" s="174"/>
      <c r="FU4" s="173" t="s">
        <v>118</v>
      </c>
      <c r="FV4" s="174"/>
      <c r="FW4" s="174"/>
      <c r="FX4" s="174"/>
      <c r="FY4" s="174"/>
      <c r="FZ4" s="174"/>
      <c r="GA4" s="174"/>
      <c r="GB4" s="174"/>
      <c r="GC4" s="174"/>
      <c r="GD4" s="174"/>
      <c r="GE4" s="174"/>
      <c r="GF4" s="174"/>
      <c r="GG4" s="174"/>
      <c r="GH4" s="174"/>
      <c r="GI4" s="174"/>
      <c r="GJ4" s="174"/>
      <c r="GK4" s="174"/>
      <c r="GL4" s="174"/>
      <c r="GM4" s="174"/>
      <c r="GN4" s="174"/>
      <c r="GO4" s="168" t="s">
        <v>119</v>
      </c>
      <c r="GP4" s="169"/>
      <c r="GQ4" s="169"/>
      <c r="GR4" s="169"/>
      <c r="GS4" s="170"/>
      <c r="GT4" s="168" t="s">
        <v>119</v>
      </c>
      <c r="GU4" s="169"/>
      <c r="GV4" s="169"/>
      <c r="GW4" s="169"/>
      <c r="GX4" s="170"/>
      <c r="GY4" s="165" t="s">
        <v>119</v>
      </c>
      <c r="GZ4" s="166"/>
      <c r="HA4" s="166"/>
      <c r="HB4" s="166"/>
      <c r="HC4" s="167"/>
      <c r="HD4" s="168" t="s">
        <v>119</v>
      </c>
      <c r="HE4" s="169"/>
      <c r="HF4" s="169"/>
      <c r="HG4" s="169"/>
      <c r="HH4" s="170"/>
      <c r="HI4" s="165" t="s">
        <v>119</v>
      </c>
      <c r="HJ4" s="166"/>
      <c r="HK4" s="166"/>
      <c r="HL4" s="166"/>
      <c r="HM4" s="167"/>
    </row>
    <row r="5" spans="1:221" ht="16.5" customHeight="1" x14ac:dyDescent="0.25">
      <c r="A5" s="179"/>
      <c r="B5" s="151" t="s">
        <v>107</v>
      </c>
      <c r="C5" s="152"/>
      <c r="D5" s="152"/>
      <c r="E5" s="152"/>
      <c r="F5" s="152"/>
      <c r="G5" s="152"/>
      <c r="H5" s="152"/>
      <c r="I5" s="152"/>
      <c r="J5" s="152"/>
      <c r="K5" s="152"/>
      <c r="L5" s="152"/>
      <c r="M5" s="152"/>
      <c r="N5" s="152"/>
      <c r="O5" s="152"/>
      <c r="P5" s="152"/>
      <c r="Q5" s="152"/>
      <c r="R5" s="152"/>
      <c r="S5" s="152"/>
      <c r="T5" s="152"/>
      <c r="U5" s="145" t="s">
        <v>135</v>
      </c>
      <c r="V5" s="153" t="s">
        <v>1</v>
      </c>
      <c r="W5" s="124" t="s">
        <v>3</v>
      </c>
      <c r="X5" s="124" t="s">
        <v>4</v>
      </c>
      <c r="Y5" s="124" t="s">
        <v>106</v>
      </c>
      <c r="Z5" s="127" t="s">
        <v>2</v>
      </c>
      <c r="AA5" s="151" t="s">
        <v>107</v>
      </c>
      <c r="AB5" s="152"/>
      <c r="AC5" s="152"/>
      <c r="AD5" s="152"/>
      <c r="AE5" s="152"/>
      <c r="AF5" s="152"/>
      <c r="AG5" s="152"/>
      <c r="AH5" s="152"/>
      <c r="AI5" s="152"/>
      <c r="AJ5" s="152"/>
      <c r="AK5" s="152"/>
      <c r="AL5" s="152"/>
      <c r="AM5" s="152"/>
      <c r="AN5" s="152"/>
      <c r="AO5" s="152"/>
      <c r="AP5" s="152"/>
      <c r="AQ5" s="152"/>
      <c r="AR5" s="152"/>
      <c r="AS5" s="152"/>
      <c r="AT5" s="145" t="s">
        <v>135</v>
      </c>
      <c r="AU5" s="151" t="s">
        <v>107</v>
      </c>
      <c r="AV5" s="152"/>
      <c r="AW5" s="152"/>
      <c r="AX5" s="152"/>
      <c r="AY5" s="152"/>
      <c r="AZ5" s="152"/>
      <c r="BA5" s="152"/>
      <c r="BB5" s="152"/>
      <c r="BC5" s="152"/>
      <c r="BD5" s="152"/>
      <c r="BE5" s="152"/>
      <c r="BF5" s="152"/>
      <c r="BG5" s="152"/>
      <c r="BH5" s="152"/>
      <c r="BI5" s="152"/>
      <c r="BJ5" s="152"/>
      <c r="BK5" s="152"/>
      <c r="BL5" s="152"/>
      <c r="BM5" s="152"/>
      <c r="BN5" s="145" t="s">
        <v>135</v>
      </c>
      <c r="BO5" s="153" t="s">
        <v>1</v>
      </c>
      <c r="BP5" s="124" t="s">
        <v>3</v>
      </c>
      <c r="BQ5" s="124" t="s">
        <v>4</v>
      </c>
      <c r="BR5" s="124" t="s">
        <v>106</v>
      </c>
      <c r="BS5" s="127" t="s">
        <v>2</v>
      </c>
      <c r="BT5" s="153" t="s">
        <v>1</v>
      </c>
      <c r="BU5" s="124" t="s">
        <v>3</v>
      </c>
      <c r="BV5" s="124" t="s">
        <v>4</v>
      </c>
      <c r="BW5" s="124" t="s">
        <v>106</v>
      </c>
      <c r="BX5" s="127" t="s">
        <v>2</v>
      </c>
      <c r="BY5" s="151" t="s">
        <v>107</v>
      </c>
      <c r="BZ5" s="152"/>
      <c r="CA5" s="152"/>
      <c r="CB5" s="152"/>
      <c r="CC5" s="152"/>
      <c r="CD5" s="152"/>
      <c r="CE5" s="152"/>
      <c r="CF5" s="152"/>
      <c r="CG5" s="152"/>
      <c r="CH5" s="152"/>
      <c r="CI5" s="152"/>
      <c r="CJ5" s="152"/>
      <c r="CK5" s="152"/>
      <c r="CL5" s="152"/>
      <c r="CM5" s="152"/>
      <c r="CN5" s="152"/>
      <c r="CO5" s="152"/>
      <c r="CP5" s="152"/>
      <c r="CQ5" s="152"/>
      <c r="CR5" s="145" t="s">
        <v>135</v>
      </c>
      <c r="CS5" s="151" t="s">
        <v>107</v>
      </c>
      <c r="CT5" s="152"/>
      <c r="CU5" s="152"/>
      <c r="CV5" s="152"/>
      <c r="CW5" s="152"/>
      <c r="CX5" s="152"/>
      <c r="CY5" s="152"/>
      <c r="CZ5" s="152"/>
      <c r="DA5" s="152"/>
      <c r="DB5" s="152"/>
      <c r="DC5" s="152"/>
      <c r="DD5" s="152"/>
      <c r="DE5" s="152"/>
      <c r="DF5" s="152"/>
      <c r="DG5" s="152"/>
      <c r="DH5" s="152"/>
      <c r="DI5" s="152"/>
      <c r="DJ5" s="152"/>
      <c r="DK5" s="152"/>
      <c r="DL5" s="145" t="s">
        <v>135</v>
      </c>
      <c r="DM5" s="151" t="s">
        <v>107</v>
      </c>
      <c r="DN5" s="152"/>
      <c r="DO5" s="152"/>
      <c r="DP5" s="152"/>
      <c r="DQ5" s="152"/>
      <c r="DR5" s="152"/>
      <c r="DS5" s="152"/>
      <c r="DT5" s="152"/>
      <c r="DU5" s="152"/>
      <c r="DV5" s="152"/>
      <c r="DW5" s="152"/>
      <c r="DX5" s="152"/>
      <c r="DY5" s="152"/>
      <c r="DZ5" s="152"/>
      <c r="EA5" s="152"/>
      <c r="EB5" s="152"/>
      <c r="EC5" s="152"/>
      <c r="ED5" s="152"/>
      <c r="EE5" s="152"/>
      <c r="EF5" s="145" t="s">
        <v>135</v>
      </c>
      <c r="EG5" s="151" t="s">
        <v>107</v>
      </c>
      <c r="EH5" s="152"/>
      <c r="EI5" s="152"/>
      <c r="EJ5" s="152"/>
      <c r="EK5" s="152"/>
      <c r="EL5" s="152"/>
      <c r="EM5" s="152"/>
      <c r="EN5" s="152"/>
      <c r="EO5" s="152"/>
      <c r="EP5" s="152"/>
      <c r="EQ5" s="152"/>
      <c r="ER5" s="152"/>
      <c r="ES5" s="152"/>
      <c r="ET5" s="152"/>
      <c r="EU5" s="152"/>
      <c r="EV5" s="152"/>
      <c r="EW5" s="152"/>
      <c r="EX5" s="152"/>
      <c r="EY5" s="152"/>
      <c r="EZ5" s="145" t="s">
        <v>135</v>
      </c>
      <c r="FA5" s="151" t="s">
        <v>107</v>
      </c>
      <c r="FB5" s="152"/>
      <c r="FC5" s="152"/>
      <c r="FD5" s="152"/>
      <c r="FE5" s="152"/>
      <c r="FF5" s="152"/>
      <c r="FG5" s="152"/>
      <c r="FH5" s="152"/>
      <c r="FI5" s="152"/>
      <c r="FJ5" s="152"/>
      <c r="FK5" s="152"/>
      <c r="FL5" s="152"/>
      <c r="FM5" s="152"/>
      <c r="FN5" s="152"/>
      <c r="FO5" s="152"/>
      <c r="FP5" s="152"/>
      <c r="FQ5" s="152"/>
      <c r="FR5" s="152"/>
      <c r="FS5" s="152"/>
      <c r="FT5" s="145" t="s">
        <v>135</v>
      </c>
      <c r="FU5" s="151" t="s">
        <v>107</v>
      </c>
      <c r="FV5" s="152"/>
      <c r="FW5" s="152"/>
      <c r="FX5" s="152"/>
      <c r="FY5" s="152"/>
      <c r="FZ5" s="152"/>
      <c r="GA5" s="152"/>
      <c r="GB5" s="152"/>
      <c r="GC5" s="152"/>
      <c r="GD5" s="152"/>
      <c r="GE5" s="152"/>
      <c r="GF5" s="152"/>
      <c r="GG5" s="152"/>
      <c r="GH5" s="152"/>
      <c r="GI5" s="152"/>
      <c r="GJ5" s="152"/>
      <c r="GK5" s="152"/>
      <c r="GL5" s="152"/>
      <c r="GM5" s="152"/>
      <c r="GN5" s="145" t="s">
        <v>135</v>
      </c>
      <c r="GO5" s="153" t="s">
        <v>1</v>
      </c>
      <c r="GP5" s="124" t="s">
        <v>3</v>
      </c>
      <c r="GQ5" s="124" t="s">
        <v>4</v>
      </c>
      <c r="GR5" s="124" t="s">
        <v>106</v>
      </c>
      <c r="GS5" s="127" t="s">
        <v>2</v>
      </c>
      <c r="GT5" s="153" t="s">
        <v>1</v>
      </c>
      <c r="GU5" s="124" t="s">
        <v>3</v>
      </c>
      <c r="GV5" s="124" t="s">
        <v>4</v>
      </c>
      <c r="GW5" s="124" t="s">
        <v>106</v>
      </c>
      <c r="GX5" s="127" t="s">
        <v>2</v>
      </c>
      <c r="GY5" s="153" t="s">
        <v>1</v>
      </c>
      <c r="GZ5" s="124" t="s">
        <v>3</v>
      </c>
      <c r="HA5" s="124" t="s">
        <v>4</v>
      </c>
      <c r="HB5" s="124" t="s">
        <v>106</v>
      </c>
      <c r="HC5" s="127" t="s">
        <v>2</v>
      </c>
      <c r="HD5" s="153" t="s">
        <v>1</v>
      </c>
      <c r="HE5" s="124" t="s">
        <v>3</v>
      </c>
      <c r="HF5" s="124" t="s">
        <v>4</v>
      </c>
      <c r="HG5" s="124" t="s">
        <v>106</v>
      </c>
      <c r="HH5" s="127" t="s">
        <v>2</v>
      </c>
      <c r="HI5" s="153" t="s">
        <v>1</v>
      </c>
      <c r="HJ5" s="124" t="s">
        <v>3</v>
      </c>
      <c r="HK5" s="124" t="s">
        <v>4</v>
      </c>
      <c r="HL5" s="124" t="s">
        <v>106</v>
      </c>
      <c r="HM5" s="127" t="s">
        <v>2</v>
      </c>
    </row>
    <row r="6" spans="1:221" ht="15.75" customHeight="1" x14ac:dyDescent="0.25">
      <c r="A6" s="179"/>
      <c r="B6" s="156" t="s">
        <v>114</v>
      </c>
      <c r="C6" s="124" t="s">
        <v>132</v>
      </c>
      <c r="D6" s="124" t="s">
        <v>108</v>
      </c>
      <c r="E6" s="142" t="s">
        <v>109</v>
      </c>
      <c r="F6" s="142" t="s">
        <v>140</v>
      </c>
      <c r="G6" s="142" t="s">
        <v>141</v>
      </c>
      <c r="H6" s="148" t="s">
        <v>115</v>
      </c>
      <c r="I6" s="124" t="s">
        <v>133</v>
      </c>
      <c r="J6" s="124" t="s">
        <v>110</v>
      </c>
      <c r="K6" s="124" t="s">
        <v>111</v>
      </c>
      <c r="L6" s="124" t="s">
        <v>142</v>
      </c>
      <c r="M6" s="159" t="s">
        <v>143</v>
      </c>
      <c r="N6" s="162" t="s">
        <v>116</v>
      </c>
      <c r="O6" s="142" t="s">
        <v>134</v>
      </c>
      <c r="P6" s="124" t="s">
        <v>112</v>
      </c>
      <c r="Q6" s="142" t="s">
        <v>113</v>
      </c>
      <c r="R6" s="142" t="s">
        <v>144</v>
      </c>
      <c r="S6" s="142" t="s">
        <v>145</v>
      </c>
      <c r="T6" s="175" t="s">
        <v>117</v>
      </c>
      <c r="U6" s="146"/>
      <c r="V6" s="154"/>
      <c r="W6" s="125"/>
      <c r="X6" s="125"/>
      <c r="Y6" s="125"/>
      <c r="Z6" s="128"/>
      <c r="AA6" s="156" t="s">
        <v>114</v>
      </c>
      <c r="AB6" s="124" t="s">
        <v>132</v>
      </c>
      <c r="AC6" s="124" t="s">
        <v>108</v>
      </c>
      <c r="AD6" s="142" t="s">
        <v>109</v>
      </c>
      <c r="AE6" s="142" t="s">
        <v>140</v>
      </c>
      <c r="AF6" s="142" t="s">
        <v>141</v>
      </c>
      <c r="AG6" s="148" t="s">
        <v>115</v>
      </c>
      <c r="AH6" s="124" t="s">
        <v>133</v>
      </c>
      <c r="AI6" s="124" t="s">
        <v>110</v>
      </c>
      <c r="AJ6" s="124" t="s">
        <v>111</v>
      </c>
      <c r="AK6" s="124" t="s">
        <v>142</v>
      </c>
      <c r="AL6" s="159" t="s">
        <v>143</v>
      </c>
      <c r="AM6" s="162" t="s">
        <v>116</v>
      </c>
      <c r="AN6" s="142" t="s">
        <v>134</v>
      </c>
      <c r="AO6" s="124" t="s">
        <v>112</v>
      </c>
      <c r="AP6" s="142" t="s">
        <v>113</v>
      </c>
      <c r="AQ6" s="142" t="s">
        <v>144</v>
      </c>
      <c r="AR6" s="142" t="s">
        <v>145</v>
      </c>
      <c r="AS6" s="175" t="s">
        <v>117</v>
      </c>
      <c r="AT6" s="146"/>
      <c r="AU6" s="156" t="s">
        <v>114</v>
      </c>
      <c r="AV6" s="124" t="s">
        <v>132</v>
      </c>
      <c r="AW6" s="124" t="s">
        <v>108</v>
      </c>
      <c r="AX6" s="142" t="s">
        <v>109</v>
      </c>
      <c r="AY6" s="142" t="s">
        <v>140</v>
      </c>
      <c r="AZ6" s="142" t="s">
        <v>141</v>
      </c>
      <c r="BA6" s="148" t="s">
        <v>115</v>
      </c>
      <c r="BB6" s="124" t="s">
        <v>133</v>
      </c>
      <c r="BC6" s="124" t="s">
        <v>110</v>
      </c>
      <c r="BD6" s="124" t="s">
        <v>111</v>
      </c>
      <c r="BE6" s="124" t="s">
        <v>142</v>
      </c>
      <c r="BF6" s="159" t="s">
        <v>143</v>
      </c>
      <c r="BG6" s="162" t="s">
        <v>116</v>
      </c>
      <c r="BH6" s="142" t="s">
        <v>134</v>
      </c>
      <c r="BI6" s="124" t="s">
        <v>112</v>
      </c>
      <c r="BJ6" s="142" t="s">
        <v>113</v>
      </c>
      <c r="BK6" s="142" t="s">
        <v>144</v>
      </c>
      <c r="BL6" s="142" t="s">
        <v>145</v>
      </c>
      <c r="BM6" s="175" t="s">
        <v>117</v>
      </c>
      <c r="BN6" s="146"/>
      <c r="BO6" s="154"/>
      <c r="BP6" s="125"/>
      <c r="BQ6" s="125"/>
      <c r="BR6" s="125"/>
      <c r="BS6" s="128"/>
      <c r="BT6" s="154"/>
      <c r="BU6" s="125"/>
      <c r="BV6" s="125"/>
      <c r="BW6" s="125"/>
      <c r="BX6" s="128"/>
      <c r="BY6" s="156" t="s">
        <v>114</v>
      </c>
      <c r="BZ6" s="124" t="s">
        <v>132</v>
      </c>
      <c r="CA6" s="124" t="s">
        <v>108</v>
      </c>
      <c r="CB6" s="142" t="s">
        <v>109</v>
      </c>
      <c r="CC6" s="142" t="s">
        <v>140</v>
      </c>
      <c r="CD6" s="142" t="s">
        <v>141</v>
      </c>
      <c r="CE6" s="148" t="s">
        <v>115</v>
      </c>
      <c r="CF6" s="124" t="s">
        <v>133</v>
      </c>
      <c r="CG6" s="124" t="s">
        <v>110</v>
      </c>
      <c r="CH6" s="124" t="s">
        <v>111</v>
      </c>
      <c r="CI6" s="124" t="s">
        <v>142</v>
      </c>
      <c r="CJ6" s="159" t="s">
        <v>143</v>
      </c>
      <c r="CK6" s="162" t="s">
        <v>116</v>
      </c>
      <c r="CL6" s="142" t="s">
        <v>134</v>
      </c>
      <c r="CM6" s="124" t="s">
        <v>112</v>
      </c>
      <c r="CN6" s="142" t="s">
        <v>113</v>
      </c>
      <c r="CO6" s="142" t="s">
        <v>144</v>
      </c>
      <c r="CP6" s="142" t="s">
        <v>145</v>
      </c>
      <c r="CQ6" s="175" t="s">
        <v>117</v>
      </c>
      <c r="CR6" s="146"/>
      <c r="CS6" s="156" t="s">
        <v>114</v>
      </c>
      <c r="CT6" s="124" t="s">
        <v>132</v>
      </c>
      <c r="CU6" s="124" t="s">
        <v>108</v>
      </c>
      <c r="CV6" s="142" t="s">
        <v>109</v>
      </c>
      <c r="CW6" s="142" t="s">
        <v>140</v>
      </c>
      <c r="CX6" s="142" t="s">
        <v>141</v>
      </c>
      <c r="CY6" s="148" t="s">
        <v>115</v>
      </c>
      <c r="CZ6" s="124" t="s">
        <v>133</v>
      </c>
      <c r="DA6" s="124" t="s">
        <v>110</v>
      </c>
      <c r="DB6" s="124" t="s">
        <v>111</v>
      </c>
      <c r="DC6" s="124" t="s">
        <v>142</v>
      </c>
      <c r="DD6" s="159" t="s">
        <v>143</v>
      </c>
      <c r="DE6" s="162" t="s">
        <v>116</v>
      </c>
      <c r="DF6" s="142" t="s">
        <v>134</v>
      </c>
      <c r="DG6" s="124" t="s">
        <v>112</v>
      </c>
      <c r="DH6" s="142" t="s">
        <v>113</v>
      </c>
      <c r="DI6" s="142" t="s">
        <v>144</v>
      </c>
      <c r="DJ6" s="142" t="s">
        <v>145</v>
      </c>
      <c r="DK6" s="175" t="s">
        <v>117</v>
      </c>
      <c r="DL6" s="146"/>
      <c r="DM6" s="156" t="s">
        <v>114</v>
      </c>
      <c r="DN6" s="124" t="s">
        <v>132</v>
      </c>
      <c r="DO6" s="124" t="s">
        <v>108</v>
      </c>
      <c r="DP6" s="142" t="s">
        <v>109</v>
      </c>
      <c r="DQ6" s="142" t="s">
        <v>140</v>
      </c>
      <c r="DR6" s="142" t="s">
        <v>141</v>
      </c>
      <c r="DS6" s="148" t="s">
        <v>115</v>
      </c>
      <c r="DT6" s="124" t="s">
        <v>133</v>
      </c>
      <c r="DU6" s="124" t="s">
        <v>110</v>
      </c>
      <c r="DV6" s="124" t="s">
        <v>111</v>
      </c>
      <c r="DW6" s="124" t="s">
        <v>142</v>
      </c>
      <c r="DX6" s="159" t="s">
        <v>143</v>
      </c>
      <c r="DY6" s="162" t="s">
        <v>116</v>
      </c>
      <c r="DZ6" s="142" t="s">
        <v>134</v>
      </c>
      <c r="EA6" s="124" t="s">
        <v>112</v>
      </c>
      <c r="EB6" s="142" t="s">
        <v>113</v>
      </c>
      <c r="EC6" s="142" t="s">
        <v>144</v>
      </c>
      <c r="ED6" s="142" t="s">
        <v>145</v>
      </c>
      <c r="EE6" s="175" t="s">
        <v>117</v>
      </c>
      <c r="EF6" s="146"/>
      <c r="EG6" s="156" t="s">
        <v>114</v>
      </c>
      <c r="EH6" s="124" t="s">
        <v>132</v>
      </c>
      <c r="EI6" s="124" t="s">
        <v>108</v>
      </c>
      <c r="EJ6" s="142" t="s">
        <v>109</v>
      </c>
      <c r="EK6" s="142" t="s">
        <v>140</v>
      </c>
      <c r="EL6" s="142" t="s">
        <v>141</v>
      </c>
      <c r="EM6" s="148" t="s">
        <v>115</v>
      </c>
      <c r="EN6" s="124" t="s">
        <v>133</v>
      </c>
      <c r="EO6" s="124" t="s">
        <v>110</v>
      </c>
      <c r="EP6" s="124" t="s">
        <v>111</v>
      </c>
      <c r="EQ6" s="124" t="s">
        <v>142</v>
      </c>
      <c r="ER6" s="159" t="s">
        <v>143</v>
      </c>
      <c r="ES6" s="162" t="s">
        <v>116</v>
      </c>
      <c r="ET6" s="142" t="s">
        <v>134</v>
      </c>
      <c r="EU6" s="124" t="s">
        <v>112</v>
      </c>
      <c r="EV6" s="142" t="s">
        <v>113</v>
      </c>
      <c r="EW6" s="142" t="s">
        <v>144</v>
      </c>
      <c r="EX6" s="142" t="s">
        <v>145</v>
      </c>
      <c r="EY6" s="175" t="s">
        <v>117</v>
      </c>
      <c r="EZ6" s="146"/>
      <c r="FA6" s="156" t="s">
        <v>114</v>
      </c>
      <c r="FB6" s="124" t="s">
        <v>132</v>
      </c>
      <c r="FC6" s="124" t="s">
        <v>108</v>
      </c>
      <c r="FD6" s="142" t="s">
        <v>109</v>
      </c>
      <c r="FE6" s="142" t="s">
        <v>140</v>
      </c>
      <c r="FF6" s="142" t="s">
        <v>141</v>
      </c>
      <c r="FG6" s="148" t="s">
        <v>115</v>
      </c>
      <c r="FH6" s="124" t="s">
        <v>133</v>
      </c>
      <c r="FI6" s="124" t="s">
        <v>110</v>
      </c>
      <c r="FJ6" s="124" t="s">
        <v>111</v>
      </c>
      <c r="FK6" s="124" t="s">
        <v>142</v>
      </c>
      <c r="FL6" s="159" t="s">
        <v>143</v>
      </c>
      <c r="FM6" s="162" t="s">
        <v>116</v>
      </c>
      <c r="FN6" s="142" t="s">
        <v>134</v>
      </c>
      <c r="FO6" s="124" t="s">
        <v>112</v>
      </c>
      <c r="FP6" s="142" t="s">
        <v>113</v>
      </c>
      <c r="FQ6" s="142" t="s">
        <v>144</v>
      </c>
      <c r="FR6" s="142" t="s">
        <v>145</v>
      </c>
      <c r="FS6" s="175" t="s">
        <v>117</v>
      </c>
      <c r="FT6" s="146"/>
      <c r="FU6" s="156" t="s">
        <v>114</v>
      </c>
      <c r="FV6" s="124" t="s">
        <v>132</v>
      </c>
      <c r="FW6" s="124" t="s">
        <v>108</v>
      </c>
      <c r="FX6" s="142" t="s">
        <v>109</v>
      </c>
      <c r="FY6" s="142" t="s">
        <v>140</v>
      </c>
      <c r="FZ6" s="142" t="s">
        <v>141</v>
      </c>
      <c r="GA6" s="148" t="s">
        <v>115</v>
      </c>
      <c r="GB6" s="124" t="s">
        <v>133</v>
      </c>
      <c r="GC6" s="124" t="s">
        <v>110</v>
      </c>
      <c r="GD6" s="124" t="s">
        <v>111</v>
      </c>
      <c r="GE6" s="124" t="s">
        <v>142</v>
      </c>
      <c r="GF6" s="159" t="s">
        <v>143</v>
      </c>
      <c r="GG6" s="162" t="s">
        <v>116</v>
      </c>
      <c r="GH6" s="142" t="s">
        <v>134</v>
      </c>
      <c r="GI6" s="124" t="s">
        <v>112</v>
      </c>
      <c r="GJ6" s="142" t="s">
        <v>113</v>
      </c>
      <c r="GK6" s="142" t="s">
        <v>144</v>
      </c>
      <c r="GL6" s="142" t="s">
        <v>145</v>
      </c>
      <c r="GM6" s="175" t="s">
        <v>117</v>
      </c>
      <c r="GN6" s="146"/>
      <c r="GO6" s="154"/>
      <c r="GP6" s="125"/>
      <c r="GQ6" s="125"/>
      <c r="GR6" s="125"/>
      <c r="GS6" s="128"/>
      <c r="GT6" s="154"/>
      <c r="GU6" s="125"/>
      <c r="GV6" s="125"/>
      <c r="GW6" s="125"/>
      <c r="GX6" s="128"/>
      <c r="GY6" s="154"/>
      <c r="GZ6" s="125"/>
      <c r="HA6" s="125"/>
      <c r="HB6" s="125"/>
      <c r="HC6" s="128"/>
      <c r="HD6" s="154"/>
      <c r="HE6" s="125"/>
      <c r="HF6" s="125"/>
      <c r="HG6" s="125"/>
      <c r="HH6" s="128"/>
      <c r="HI6" s="154"/>
      <c r="HJ6" s="125"/>
      <c r="HK6" s="125"/>
      <c r="HL6" s="125"/>
      <c r="HM6" s="128"/>
    </row>
    <row r="7" spans="1:221" ht="15.75" customHeight="1" x14ac:dyDescent="0.25">
      <c r="A7" s="179"/>
      <c r="B7" s="157"/>
      <c r="C7" s="125"/>
      <c r="D7" s="125"/>
      <c r="E7" s="143"/>
      <c r="F7" s="143"/>
      <c r="G7" s="143"/>
      <c r="H7" s="149"/>
      <c r="I7" s="125"/>
      <c r="J7" s="125"/>
      <c r="K7" s="125"/>
      <c r="L7" s="125"/>
      <c r="M7" s="160"/>
      <c r="N7" s="163"/>
      <c r="O7" s="143"/>
      <c r="P7" s="125"/>
      <c r="Q7" s="143"/>
      <c r="R7" s="143"/>
      <c r="S7" s="143"/>
      <c r="T7" s="176"/>
      <c r="U7" s="146"/>
      <c r="V7" s="154"/>
      <c r="W7" s="125"/>
      <c r="X7" s="125"/>
      <c r="Y7" s="125"/>
      <c r="Z7" s="128"/>
      <c r="AA7" s="157"/>
      <c r="AB7" s="125"/>
      <c r="AC7" s="125"/>
      <c r="AD7" s="143"/>
      <c r="AE7" s="143"/>
      <c r="AF7" s="143"/>
      <c r="AG7" s="149"/>
      <c r="AH7" s="125"/>
      <c r="AI7" s="125"/>
      <c r="AJ7" s="125"/>
      <c r="AK7" s="125"/>
      <c r="AL7" s="160"/>
      <c r="AM7" s="163"/>
      <c r="AN7" s="143"/>
      <c r="AO7" s="125"/>
      <c r="AP7" s="143"/>
      <c r="AQ7" s="143"/>
      <c r="AR7" s="143"/>
      <c r="AS7" s="176"/>
      <c r="AT7" s="146"/>
      <c r="AU7" s="157"/>
      <c r="AV7" s="125"/>
      <c r="AW7" s="125"/>
      <c r="AX7" s="143"/>
      <c r="AY7" s="143"/>
      <c r="AZ7" s="143"/>
      <c r="BA7" s="149"/>
      <c r="BB7" s="125"/>
      <c r="BC7" s="125"/>
      <c r="BD7" s="125"/>
      <c r="BE7" s="125"/>
      <c r="BF7" s="160"/>
      <c r="BG7" s="163"/>
      <c r="BH7" s="143"/>
      <c r="BI7" s="125"/>
      <c r="BJ7" s="143"/>
      <c r="BK7" s="143"/>
      <c r="BL7" s="143"/>
      <c r="BM7" s="176"/>
      <c r="BN7" s="146"/>
      <c r="BO7" s="154"/>
      <c r="BP7" s="125"/>
      <c r="BQ7" s="125"/>
      <c r="BR7" s="125"/>
      <c r="BS7" s="128"/>
      <c r="BT7" s="154"/>
      <c r="BU7" s="125"/>
      <c r="BV7" s="125"/>
      <c r="BW7" s="125"/>
      <c r="BX7" s="128"/>
      <c r="BY7" s="157"/>
      <c r="BZ7" s="125"/>
      <c r="CA7" s="125"/>
      <c r="CB7" s="143"/>
      <c r="CC7" s="143"/>
      <c r="CD7" s="143"/>
      <c r="CE7" s="149"/>
      <c r="CF7" s="125"/>
      <c r="CG7" s="125"/>
      <c r="CH7" s="125"/>
      <c r="CI7" s="125"/>
      <c r="CJ7" s="160"/>
      <c r="CK7" s="163"/>
      <c r="CL7" s="143"/>
      <c r="CM7" s="125"/>
      <c r="CN7" s="143"/>
      <c r="CO7" s="143"/>
      <c r="CP7" s="143"/>
      <c r="CQ7" s="176"/>
      <c r="CR7" s="146"/>
      <c r="CS7" s="157"/>
      <c r="CT7" s="125"/>
      <c r="CU7" s="125"/>
      <c r="CV7" s="143"/>
      <c r="CW7" s="143"/>
      <c r="CX7" s="143"/>
      <c r="CY7" s="149"/>
      <c r="CZ7" s="125"/>
      <c r="DA7" s="125"/>
      <c r="DB7" s="125"/>
      <c r="DC7" s="125"/>
      <c r="DD7" s="160"/>
      <c r="DE7" s="163"/>
      <c r="DF7" s="143"/>
      <c r="DG7" s="125"/>
      <c r="DH7" s="143"/>
      <c r="DI7" s="143"/>
      <c r="DJ7" s="143"/>
      <c r="DK7" s="176"/>
      <c r="DL7" s="146"/>
      <c r="DM7" s="157"/>
      <c r="DN7" s="125"/>
      <c r="DO7" s="125"/>
      <c r="DP7" s="143"/>
      <c r="DQ7" s="143"/>
      <c r="DR7" s="143"/>
      <c r="DS7" s="149"/>
      <c r="DT7" s="125"/>
      <c r="DU7" s="125"/>
      <c r="DV7" s="125"/>
      <c r="DW7" s="125"/>
      <c r="DX7" s="160"/>
      <c r="DY7" s="163"/>
      <c r="DZ7" s="143"/>
      <c r="EA7" s="125"/>
      <c r="EB7" s="143"/>
      <c r="EC7" s="143"/>
      <c r="ED7" s="143"/>
      <c r="EE7" s="176"/>
      <c r="EF7" s="146"/>
      <c r="EG7" s="157"/>
      <c r="EH7" s="125"/>
      <c r="EI7" s="125"/>
      <c r="EJ7" s="143"/>
      <c r="EK7" s="143"/>
      <c r="EL7" s="143"/>
      <c r="EM7" s="149"/>
      <c r="EN7" s="125"/>
      <c r="EO7" s="125"/>
      <c r="EP7" s="125"/>
      <c r="EQ7" s="125"/>
      <c r="ER7" s="160"/>
      <c r="ES7" s="163"/>
      <c r="ET7" s="143"/>
      <c r="EU7" s="125"/>
      <c r="EV7" s="143"/>
      <c r="EW7" s="143"/>
      <c r="EX7" s="143"/>
      <c r="EY7" s="176"/>
      <c r="EZ7" s="146"/>
      <c r="FA7" s="157"/>
      <c r="FB7" s="125"/>
      <c r="FC7" s="125"/>
      <c r="FD7" s="143"/>
      <c r="FE7" s="143"/>
      <c r="FF7" s="143"/>
      <c r="FG7" s="149"/>
      <c r="FH7" s="125"/>
      <c r="FI7" s="125"/>
      <c r="FJ7" s="125"/>
      <c r="FK7" s="125"/>
      <c r="FL7" s="160"/>
      <c r="FM7" s="163"/>
      <c r="FN7" s="143"/>
      <c r="FO7" s="125"/>
      <c r="FP7" s="143"/>
      <c r="FQ7" s="143"/>
      <c r="FR7" s="143"/>
      <c r="FS7" s="176"/>
      <c r="FT7" s="146"/>
      <c r="FU7" s="157"/>
      <c r="FV7" s="125"/>
      <c r="FW7" s="125"/>
      <c r="FX7" s="143"/>
      <c r="FY7" s="143"/>
      <c r="FZ7" s="143"/>
      <c r="GA7" s="149"/>
      <c r="GB7" s="125"/>
      <c r="GC7" s="125"/>
      <c r="GD7" s="125"/>
      <c r="GE7" s="125"/>
      <c r="GF7" s="160"/>
      <c r="GG7" s="163"/>
      <c r="GH7" s="143"/>
      <c r="GI7" s="125"/>
      <c r="GJ7" s="143"/>
      <c r="GK7" s="143"/>
      <c r="GL7" s="143"/>
      <c r="GM7" s="176"/>
      <c r="GN7" s="146"/>
      <c r="GO7" s="154"/>
      <c r="GP7" s="125"/>
      <c r="GQ7" s="125"/>
      <c r="GR7" s="125"/>
      <c r="GS7" s="128"/>
      <c r="GT7" s="154"/>
      <c r="GU7" s="125"/>
      <c r="GV7" s="125"/>
      <c r="GW7" s="125"/>
      <c r="GX7" s="128"/>
      <c r="GY7" s="154"/>
      <c r="GZ7" s="125"/>
      <c r="HA7" s="125"/>
      <c r="HB7" s="125"/>
      <c r="HC7" s="128"/>
      <c r="HD7" s="154"/>
      <c r="HE7" s="125"/>
      <c r="HF7" s="125"/>
      <c r="HG7" s="125"/>
      <c r="HH7" s="128"/>
      <c r="HI7" s="154"/>
      <c r="HJ7" s="125"/>
      <c r="HK7" s="125"/>
      <c r="HL7" s="125"/>
      <c r="HM7" s="128"/>
    </row>
    <row r="8" spans="1:221" ht="15.75" customHeight="1" thickBot="1" x14ac:dyDescent="0.3">
      <c r="A8" s="180"/>
      <c r="B8" s="158"/>
      <c r="C8" s="126"/>
      <c r="D8" s="126"/>
      <c r="E8" s="144"/>
      <c r="F8" s="144"/>
      <c r="G8" s="144"/>
      <c r="H8" s="150"/>
      <c r="I8" s="126"/>
      <c r="J8" s="126"/>
      <c r="K8" s="126"/>
      <c r="L8" s="126"/>
      <c r="M8" s="161"/>
      <c r="N8" s="164"/>
      <c r="O8" s="144"/>
      <c r="P8" s="126"/>
      <c r="Q8" s="144"/>
      <c r="R8" s="144"/>
      <c r="S8" s="144"/>
      <c r="T8" s="177"/>
      <c r="U8" s="147"/>
      <c r="V8" s="155"/>
      <c r="W8" s="126"/>
      <c r="X8" s="126"/>
      <c r="Y8" s="126"/>
      <c r="Z8" s="129"/>
      <c r="AA8" s="158"/>
      <c r="AB8" s="126"/>
      <c r="AC8" s="126"/>
      <c r="AD8" s="144"/>
      <c r="AE8" s="144"/>
      <c r="AF8" s="144"/>
      <c r="AG8" s="150"/>
      <c r="AH8" s="126"/>
      <c r="AI8" s="126"/>
      <c r="AJ8" s="126"/>
      <c r="AK8" s="126"/>
      <c r="AL8" s="161"/>
      <c r="AM8" s="164"/>
      <c r="AN8" s="144"/>
      <c r="AO8" s="126"/>
      <c r="AP8" s="144"/>
      <c r="AQ8" s="144"/>
      <c r="AR8" s="144"/>
      <c r="AS8" s="177"/>
      <c r="AT8" s="147"/>
      <c r="AU8" s="158"/>
      <c r="AV8" s="126"/>
      <c r="AW8" s="126"/>
      <c r="AX8" s="144"/>
      <c r="AY8" s="144"/>
      <c r="AZ8" s="144"/>
      <c r="BA8" s="150"/>
      <c r="BB8" s="126"/>
      <c r="BC8" s="126"/>
      <c r="BD8" s="126"/>
      <c r="BE8" s="126"/>
      <c r="BF8" s="161"/>
      <c r="BG8" s="164"/>
      <c r="BH8" s="144"/>
      <c r="BI8" s="126"/>
      <c r="BJ8" s="144"/>
      <c r="BK8" s="144"/>
      <c r="BL8" s="144"/>
      <c r="BM8" s="177"/>
      <c r="BN8" s="147"/>
      <c r="BO8" s="155"/>
      <c r="BP8" s="126"/>
      <c r="BQ8" s="126"/>
      <c r="BR8" s="126"/>
      <c r="BS8" s="129"/>
      <c r="BT8" s="155"/>
      <c r="BU8" s="126"/>
      <c r="BV8" s="126"/>
      <c r="BW8" s="126"/>
      <c r="BX8" s="129"/>
      <c r="BY8" s="158"/>
      <c r="BZ8" s="126"/>
      <c r="CA8" s="126"/>
      <c r="CB8" s="144"/>
      <c r="CC8" s="144"/>
      <c r="CD8" s="144"/>
      <c r="CE8" s="150"/>
      <c r="CF8" s="126"/>
      <c r="CG8" s="126"/>
      <c r="CH8" s="126"/>
      <c r="CI8" s="126"/>
      <c r="CJ8" s="161"/>
      <c r="CK8" s="164"/>
      <c r="CL8" s="144"/>
      <c r="CM8" s="126"/>
      <c r="CN8" s="144"/>
      <c r="CO8" s="144"/>
      <c r="CP8" s="144"/>
      <c r="CQ8" s="177"/>
      <c r="CR8" s="147"/>
      <c r="CS8" s="158"/>
      <c r="CT8" s="126"/>
      <c r="CU8" s="126"/>
      <c r="CV8" s="144"/>
      <c r="CW8" s="144"/>
      <c r="CX8" s="144"/>
      <c r="CY8" s="150"/>
      <c r="CZ8" s="126"/>
      <c r="DA8" s="126"/>
      <c r="DB8" s="126"/>
      <c r="DC8" s="126"/>
      <c r="DD8" s="161"/>
      <c r="DE8" s="164"/>
      <c r="DF8" s="144"/>
      <c r="DG8" s="126"/>
      <c r="DH8" s="144"/>
      <c r="DI8" s="144"/>
      <c r="DJ8" s="144"/>
      <c r="DK8" s="177"/>
      <c r="DL8" s="147"/>
      <c r="DM8" s="158"/>
      <c r="DN8" s="126"/>
      <c r="DO8" s="126"/>
      <c r="DP8" s="144"/>
      <c r="DQ8" s="144"/>
      <c r="DR8" s="144"/>
      <c r="DS8" s="150"/>
      <c r="DT8" s="126"/>
      <c r="DU8" s="126"/>
      <c r="DV8" s="126"/>
      <c r="DW8" s="126"/>
      <c r="DX8" s="161"/>
      <c r="DY8" s="164"/>
      <c r="DZ8" s="144"/>
      <c r="EA8" s="126"/>
      <c r="EB8" s="144"/>
      <c r="EC8" s="144"/>
      <c r="ED8" s="144"/>
      <c r="EE8" s="177"/>
      <c r="EF8" s="147"/>
      <c r="EG8" s="158"/>
      <c r="EH8" s="126"/>
      <c r="EI8" s="126"/>
      <c r="EJ8" s="144"/>
      <c r="EK8" s="144"/>
      <c r="EL8" s="144"/>
      <c r="EM8" s="150"/>
      <c r="EN8" s="126"/>
      <c r="EO8" s="126"/>
      <c r="EP8" s="126"/>
      <c r="EQ8" s="126"/>
      <c r="ER8" s="161"/>
      <c r="ES8" s="164"/>
      <c r="ET8" s="144"/>
      <c r="EU8" s="126"/>
      <c r="EV8" s="144"/>
      <c r="EW8" s="144"/>
      <c r="EX8" s="144"/>
      <c r="EY8" s="177"/>
      <c r="EZ8" s="147"/>
      <c r="FA8" s="158"/>
      <c r="FB8" s="126"/>
      <c r="FC8" s="126"/>
      <c r="FD8" s="144"/>
      <c r="FE8" s="144"/>
      <c r="FF8" s="144"/>
      <c r="FG8" s="150"/>
      <c r="FH8" s="126"/>
      <c r="FI8" s="126"/>
      <c r="FJ8" s="126"/>
      <c r="FK8" s="126"/>
      <c r="FL8" s="161"/>
      <c r="FM8" s="164"/>
      <c r="FN8" s="144"/>
      <c r="FO8" s="126"/>
      <c r="FP8" s="144"/>
      <c r="FQ8" s="144"/>
      <c r="FR8" s="144"/>
      <c r="FS8" s="177"/>
      <c r="FT8" s="147"/>
      <c r="FU8" s="158"/>
      <c r="FV8" s="126"/>
      <c r="FW8" s="126"/>
      <c r="FX8" s="144"/>
      <c r="FY8" s="144"/>
      <c r="FZ8" s="144"/>
      <c r="GA8" s="150"/>
      <c r="GB8" s="126"/>
      <c r="GC8" s="126"/>
      <c r="GD8" s="126"/>
      <c r="GE8" s="126"/>
      <c r="GF8" s="161"/>
      <c r="GG8" s="164"/>
      <c r="GH8" s="144"/>
      <c r="GI8" s="126"/>
      <c r="GJ8" s="144"/>
      <c r="GK8" s="144"/>
      <c r="GL8" s="144"/>
      <c r="GM8" s="177"/>
      <c r="GN8" s="147"/>
      <c r="GO8" s="155"/>
      <c r="GP8" s="126"/>
      <c r="GQ8" s="126"/>
      <c r="GR8" s="126"/>
      <c r="GS8" s="129"/>
      <c r="GT8" s="155"/>
      <c r="GU8" s="126"/>
      <c r="GV8" s="126"/>
      <c r="GW8" s="126"/>
      <c r="GX8" s="129"/>
      <c r="GY8" s="155"/>
      <c r="GZ8" s="126"/>
      <c r="HA8" s="126"/>
      <c r="HB8" s="126"/>
      <c r="HC8" s="129"/>
      <c r="HD8" s="155"/>
      <c r="HE8" s="126"/>
      <c r="HF8" s="126"/>
      <c r="HG8" s="126"/>
      <c r="HH8" s="129"/>
      <c r="HI8" s="155"/>
      <c r="HJ8" s="126"/>
      <c r="HK8" s="126"/>
      <c r="HL8" s="126"/>
      <c r="HM8" s="129"/>
    </row>
    <row r="9" spans="1:221" x14ac:dyDescent="0.25">
      <c r="A9" s="11">
        <v>1990</v>
      </c>
      <c r="B9" s="17">
        <v>472</v>
      </c>
      <c r="C9" s="13">
        <v>475</v>
      </c>
      <c r="D9" s="13">
        <v>400</v>
      </c>
      <c r="E9" s="13">
        <v>450</v>
      </c>
      <c r="F9" s="13"/>
      <c r="G9" s="13"/>
      <c r="H9" s="88">
        <v>566</v>
      </c>
      <c r="I9" s="13">
        <v>550</v>
      </c>
      <c r="J9" s="13">
        <v>490</v>
      </c>
      <c r="K9" s="13">
        <v>530</v>
      </c>
      <c r="L9" s="13"/>
      <c r="M9" s="89"/>
      <c r="N9" s="13">
        <v>751</v>
      </c>
      <c r="O9" s="13">
        <v>700</v>
      </c>
      <c r="P9" s="13">
        <v>620</v>
      </c>
      <c r="Q9" s="13">
        <v>675</v>
      </c>
      <c r="R9" s="13"/>
      <c r="S9" s="13"/>
      <c r="T9" s="92">
        <v>876</v>
      </c>
      <c r="U9" s="105">
        <v>622</v>
      </c>
      <c r="V9" s="17">
        <v>393</v>
      </c>
      <c r="W9" s="13">
        <v>488</v>
      </c>
      <c r="X9" s="13">
        <v>616</v>
      </c>
      <c r="Y9" s="13">
        <v>753</v>
      </c>
      <c r="Z9" s="14">
        <v>524</v>
      </c>
      <c r="AA9" s="17">
        <v>349</v>
      </c>
      <c r="AB9" s="13">
        <v>350</v>
      </c>
      <c r="AC9" s="13">
        <v>320</v>
      </c>
      <c r="AD9" s="13">
        <v>350</v>
      </c>
      <c r="AE9" s="13">
        <v>350</v>
      </c>
      <c r="AF9" s="13">
        <v>380</v>
      </c>
      <c r="AG9" s="88">
        <v>456</v>
      </c>
      <c r="AH9" s="13">
        <v>450</v>
      </c>
      <c r="AI9" s="13">
        <v>393</v>
      </c>
      <c r="AJ9" s="13">
        <v>430</v>
      </c>
      <c r="AK9" s="13">
        <v>460</v>
      </c>
      <c r="AL9" s="89">
        <v>515</v>
      </c>
      <c r="AM9" s="13">
        <v>584</v>
      </c>
      <c r="AN9" s="13">
        <v>575</v>
      </c>
      <c r="AO9" s="13">
        <v>500</v>
      </c>
      <c r="AP9" s="13">
        <v>550</v>
      </c>
      <c r="AQ9" s="13">
        <v>595</v>
      </c>
      <c r="AR9" s="13">
        <v>650</v>
      </c>
      <c r="AS9" s="92">
        <v>591</v>
      </c>
      <c r="AT9" s="107">
        <v>532</v>
      </c>
      <c r="AU9" s="17">
        <v>335</v>
      </c>
      <c r="AV9" s="13">
        <v>330</v>
      </c>
      <c r="AW9" s="13">
        <v>290</v>
      </c>
      <c r="AX9" s="13">
        <v>320</v>
      </c>
      <c r="AY9" s="13">
        <v>345</v>
      </c>
      <c r="AZ9" s="13">
        <v>385</v>
      </c>
      <c r="BA9" s="88">
        <v>413</v>
      </c>
      <c r="BB9" s="13">
        <v>395</v>
      </c>
      <c r="BC9" s="13">
        <v>350</v>
      </c>
      <c r="BD9" s="13">
        <v>375</v>
      </c>
      <c r="BE9" s="19">
        <v>425</v>
      </c>
      <c r="BF9" s="97">
        <v>475</v>
      </c>
      <c r="BG9" s="13">
        <v>514</v>
      </c>
      <c r="BH9" s="13">
        <v>495</v>
      </c>
      <c r="BI9" s="13">
        <v>430</v>
      </c>
      <c r="BJ9" s="13">
        <v>475</v>
      </c>
      <c r="BK9" s="13">
        <v>516</v>
      </c>
      <c r="BL9" s="13">
        <v>580</v>
      </c>
      <c r="BM9" s="92">
        <v>577</v>
      </c>
      <c r="BN9" s="14">
        <v>474</v>
      </c>
      <c r="BO9" s="18">
        <v>252</v>
      </c>
      <c r="BP9" s="19">
        <v>390</v>
      </c>
      <c r="BQ9" s="19">
        <v>482</v>
      </c>
      <c r="BR9" s="19">
        <v>561</v>
      </c>
      <c r="BS9" s="20">
        <v>431</v>
      </c>
      <c r="BT9" s="17">
        <v>268</v>
      </c>
      <c r="BU9" s="13">
        <v>361</v>
      </c>
      <c r="BV9" s="13">
        <v>437</v>
      </c>
      <c r="BW9" s="13">
        <v>496</v>
      </c>
      <c r="BX9" s="14">
        <v>408</v>
      </c>
      <c r="BY9" s="17">
        <v>309</v>
      </c>
      <c r="BZ9" s="13">
        <v>300</v>
      </c>
      <c r="CA9" s="13">
        <v>258</v>
      </c>
      <c r="CB9" s="13">
        <v>290</v>
      </c>
      <c r="CC9" s="13"/>
      <c r="CD9" s="13"/>
      <c r="CE9" s="88">
        <v>419</v>
      </c>
      <c r="CF9" s="13">
        <v>420</v>
      </c>
      <c r="CG9" s="13">
        <v>340</v>
      </c>
      <c r="CH9" s="13">
        <v>390</v>
      </c>
      <c r="CI9" s="19"/>
      <c r="CJ9" s="97"/>
      <c r="CK9" s="13">
        <v>531</v>
      </c>
      <c r="CL9" s="13">
        <v>529</v>
      </c>
      <c r="CM9" s="13">
        <v>431</v>
      </c>
      <c r="CN9" s="13">
        <v>500</v>
      </c>
      <c r="CO9" s="13"/>
      <c r="CP9" s="13"/>
      <c r="CQ9" s="92">
        <v>614</v>
      </c>
      <c r="CR9" s="14">
        <v>462</v>
      </c>
      <c r="CS9" s="18">
        <v>454</v>
      </c>
      <c r="CT9" s="19">
        <v>435</v>
      </c>
      <c r="CU9" s="19">
        <v>370</v>
      </c>
      <c r="CV9" s="19">
        <v>410</v>
      </c>
      <c r="CW9" s="19"/>
      <c r="CX9" s="19"/>
      <c r="CY9" s="96">
        <v>559</v>
      </c>
      <c r="CZ9" s="19">
        <v>525</v>
      </c>
      <c r="DA9" s="19">
        <v>450</v>
      </c>
      <c r="DB9" s="19">
        <v>500</v>
      </c>
      <c r="DC9" s="19"/>
      <c r="DD9" s="97"/>
      <c r="DE9" s="19">
        <v>689</v>
      </c>
      <c r="DF9" s="19">
        <v>633</v>
      </c>
      <c r="DG9" s="19">
        <v>538</v>
      </c>
      <c r="DH9" s="19">
        <v>600</v>
      </c>
      <c r="DI9" s="19"/>
      <c r="DJ9" s="19"/>
      <c r="DK9" s="98">
        <v>843</v>
      </c>
      <c r="DL9" s="20">
        <v>634</v>
      </c>
      <c r="DM9" s="17">
        <v>407</v>
      </c>
      <c r="DN9" s="13">
        <v>405</v>
      </c>
      <c r="DO9" s="13">
        <v>350</v>
      </c>
      <c r="DP9" s="13">
        <v>391</v>
      </c>
      <c r="DQ9" s="13"/>
      <c r="DR9" s="13"/>
      <c r="DS9" s="88">
        <v>509</v>
      </c>
      <c r="DT9" s="13">
        <v>500</v>
      </c>
      <c r="DU9" s="13">
        <v>431</v>
      </c>
      <c r="DV9" s="13">
        <v>475</v>
      </c>
      <c r="DW9" s="19"/>
      <c r="DX9" s="97"/>
      <c r="DY9" s="13">
        <v>640</v>
      </c>
      <c r="DZ9" s="13">
        <v>627</v>
      </c>
      <c r="EA9" s="13">
        <v>535</v>
      </c>
      <c r="EB9" s="13">
        <v>590</v>
      </c>
      <c r="EC9" s="13"/>
      <c r="ED9" s="13"/>
      <c r="EE9" s="92">
        <v>761</v>
      </c>
      <c r="EF9" s="14">
        <v>591</v>
      </c>
      <c r="EG9" s="17">
        <v>342</v>
      </c>
      <c r="EH9" s="13">
        <v>348</v>
      </c>
      <c r="EI9" s="13">
        <v>285</v>
      </c>
      <c r="EJ9" s="13">
        <v>325</v>
      </c>
      <c r="EK9" s="13"/>
      <c r="EL9" s="13"/>
      <c r="EM9" s="88">
        <v>432</v>
      </c>
      <c r="EN9" s="13">
        <v>418</v>
      </c>
      <c r="EO9" s="13">
        <v>370</v>
      </c>
      <c r="EP9" s="13">
        <v>400</v>
      </c>
      <c r="EQ9" s="19"/>
      <c r="ER9" s="97"/>
      <c r="ES9" s="13">
        <v>523</v>
      </c>
      <c r="ET9" s="13">
        <v>500</v>
      </c>
      <c r="EU9" s="13">
        <v>450</v>
      </c>
      <c r="EV9" s="13">
        <v>480</v>
      </c>
      <c r="EW9" s="13"/>
      <c r="EX9" s="13"/>
      <c r="EY9" s="92">
        <v>653</v>
      </c>
      <c r="EZ9" s="14">
        <v>493</v>
      </c>
      <c r="FA9" s="18">
        <v>355</v>
      </c>
      <c r="FB9" s="19" t="s">
        <v>26</v>
      </c>
      <c r="FC9" s="19">
        <v>280</v>
      </c>
      <c r="FD9" s="19">
        <v>310</v>
      </c>
      <c r="FE9" s="19"/>
      <c r="FF9" s="19"/>
      <c r="FG9" s="96">
        <v>419</v>
      </c>
      <c r="FH9" s="19" t="s">
        <v>26</v>
      </c>
      <c r="FI9" s="19">
        <v>325</v>
      </c>
      <c r="FJ9" s="19">
        <v>370</v>
      </c>
      <c r="FK9" s="19"/>
      <c r="FL9" s="97"/>
      <c r="FM9" s="19">
        <v>463</v>
      </c>
      <c r="FN9" s="19" t="s">
        <v>26</v>
      </c>
      <c r="FO9" s="19">
        <v>370</v>
      </c>
      <c r="FP9" s="19">
        <v>420</v>
      </c>
      <c r="FQ9" s="19"/>
      <c r="FR9" s="19"/>
      <c r="FS9" s="98">
        <v>541</v>
      </c>
      <c r="FT9" s="20" t="s">
        <v>26</v>
      </c>
      <c r="FU9" s="17">
        <v>357</v>
      </c>
      <c r="FV9" s="13">
        <v>315</v>
      </c>
      <c r="FW9" s="13">
        <v>275</v>
      </c>
      <c r="FX9" s="13">
        <v>300</v>
      </c>
      <c r="FY9" s="13"/>
      <c r="FZ9" s="13"/>
      <c r="GA9" s="88">
        <v>418</v>
      </c>
      <c r="GB9" s="13">
        <v>395</v>
      </c>
      <c r="GC9" s="13">
        <v>335</v>
      </c>
      <c r="GD9" s="13">
        <v>375</v>
      </c>
      <c r="GE9" s="19"/>
      <c r="GF9" s="97"/>
      <c r="GG9" s="13">
        <v>470</v>
      </c>
      <c r="GH9" s="13">
        <v>457</v>
      </c>
      <c r="GI9" s="13">
        <v>415</v>
      </c>
      <c r="GJ9" s="13">
        <v>445</v>
      </c>
      <c r="GK9" s="13"/>
      <c r="GL9" s="13"/>
      <c r="GM9" s="92">
        <v>531</v>
      </c>
      <c r="GN9" s="14">
        <v>455</v>
      </c>
      <c r="GO9" s="17">
        <v>382</v>
      </c>
      <c r="GP9" s="13">
        <v>419</v>
      </c>
      <c r="GQ9" s="13">
        <v>493</v>
      </c>
      <c r="GR9" s="13">
        <v>637</v>
      </c>
      <c r="GS9" s="14">
        <v>478</v>
      </c>
      <c r="GT9" s="8">
        <v>293</v>
      </c>
      <c r="GU9" s="9">
        <v>340</v>
      </c>
      <c r="GV9" s="9">
        <v>402</v>
      </c>
      <c r="GW9" s="9">
        <v>427</v>
      </c>
      <c r="GX9" s="10">
        <v>381</v>
      </c>
      <c r="GY9" s="17">
        <v>414</v>
      </c>
      <c r="GZ9" s="13">
        <v>478</v>
      </c>
      <c r="HA9" s="13">
        <v>570</v>
      </c>
      <c r="HB9" s="13">
        <v>687</v>
      </c>
      <c r="HC9" s="14">
        <v>527</v>
      </c>
      <c r="HD9" s="17">
        <v>327</v>
      </c>
      <c r="HE9" s="13">
        <v>388</v>
      </c>
      <c r="HF9" s="13">
        <v>486</v>
      </c>
      <c r="HG9" s="13">
        <v>531</v>
      </c>
      <c r="HH9" s="14">
        <v>450</v>
      </c>
      <c r="HI9" s="17">
        <v>384</v>
      </c>
      <c r="HJ9" s="13">
        <v>459</v>
      </c>
      <c r="HK9" s="13">
        <v>534</v>
      </c>
      <c r="HL9" s="13">
        <v>553</v>
      </c>
      <c r="HM9" s="14">
        <v>501</v>
      </c>
    </row>
    <row r="10" spans="1:221" x14ac:dyDescent="0.25">
      <c r="A10" s="12">
        <v>1991</v>
      </c>
      <c r="B10" s="17">
        <v>472</v>
      </c>
      <c r="C10" s="13">
        <v>485</v>
      </c>
      <c r="D10" s="13">
        <v>400</v>
      </c>
      <c r="E10" s="13">
        <v>450</v>
      </c>
      <c r="F10" s="13"/>
      <c r="G10" s="13"/>
      <c r="H10" s="88">
        <v>585</v>
      </c>
      <c r="I10" s="13">
        <v>575</v>
      </c>
      <c r="J10" s="13">
        <v>500</v>
      </c>
      <c r="K10" s="13">
        <v>550</v>
      </c>
      <c r="L10" s="13"/>
      <c r="M10" s="89"/>
      <c r="N10" s="13">
        <v>752</v>
      </c>
      <c r="O10" s="13">
        <v>710</v>
      </c>
      <c r="P10" s="13">
        <v>630</v>
      </c>
      <c r="Q10" s="13">
        <v>685</v>
      </c>
      <c r="R10" s="13"/>
      <c r="S10" s="13"/>
      <c r="T10" s="92">
        <v>896</v>
      </c>
      <c r="U10" s="105">
        <v>633</v>
      </c>
      <c r="V10" s="17">
        <v>416</v>
      </c>
      <c r="W10" s="13">
        <v>521</v>
      </c>
      <c r="X10" s="13">
        <v>665</v>
      </c>
      <c r="Y10" s="13">
        <v>814</v>
      </c>
      <c r="Z10" s="14">
        <v>564</v>
      </c>
      <c r="AA10" s="17">
        <v>361</v>
      </c>
      <c r="AB10" s="13">
        <v>360</v>
      </c>
      <c r="AC10" s="13">
        <v>320</v>
      </c>
      <c r="AD10" s="13">
        <v>360</v>
      </c>
      <c r="AE10" s="13">
        <v>370</v>
      </c>
      <c r="AF10" s="13">
        <v>395</v>
      </c>
      <c r="AG10" s="88">
        <v>471</v>
      </c>
      <c r="AH10" s="13">
        <v>465</v>
      </c>
      <c r="AI10" s="13">
        <v>410</v>
      </c>
      <c r="AJ10" s="13">
        <v>450</v>
      </c>
      <c r="AK10" s="13">
        <v>480</v>
      </c>
      <c r="AL10" s="89">
        <v>525</v>
      </c>
      <c r="AM10" s="13">
        <v>599</v>
      </c>
      <c r="AN10" s="13">
        <v>580</v>
      </c>
      <c r="AO10" s="13">
        <v>525</v>
      </c>
      <c r="AP10" s="13">
        <v>565</v>
      </c>
      <c r="AQ10" s="13">
        <v>600</v>
      </c>
      <c r="AR10" s="13">
        <v>660</v>
      </c>
      <c r="AS10" s="92">
        <v>618</v>
      </c>
      <c r="AT10" s="105">
        <v>545</v>
      </c>
      <c r="AU10" s="17">
        <v>355</v>
      </c>
      <c r="AV10" s="13">
        <v>350</v>
      </c>
      <c r="AW10" s="13">
        <v>295</v>
      </c>
      <c r="AX10" s="13">
        <v>333</v>
      </c>
      <c r="AY10" s="13"/>
      <c r="AZ10" s="13"/>
      <c r="BA10" s="88">
        <v>433</v>
      </c>
      <c r="BB10" s="13">
        <v>420</v>
      </c>
      <c r="BC10" s="13">
        <v>368</v>
      </c>
      <c r="BD10" s="13">
        <v>395</v>
      </c>
      <c r="BE10" s="13"/>
      <c r="BF10" s="89"/>
      <c r="BG10" s="13">
        <v>533</v>
      </c>
      <c r="BH10" s="13">
        <v>525</v>
      </c>
      <c r="BI10" s="13">
        <v>450</v>
      </c>
      <c r="BJ10" s="13">
        <v>495</v>
      </c>
      <c r="BK10" s="13"/>
      <c r="BL10" s="13"/>
      <c r="BM10" s="92">
        <v>611</v>
      </c>
      <c r="BN10" s="14">
        <v>494</v>
      </c>
      <c r="BO10" s="17">
        <v>256</v>
      </c>
      <c r="BP10" s="13">
        <v>391</v>
      </c>
      <c r="BQ10" s="13">
        <v>482</v>
      </c>
      <c r="BR10" s="13">
        <v>558</v>
      </c>
      <c r="BS10" s="14">
        <v>432</v>
      </c>
      <c r="BT10" s="17">
        <v>272</v>
      </c>
      <c r="BU10" s="13">
        <v>365</v>
      </c>
      <c r="BV10" s="13">
        <v>442</v>
      </c>
      <c r="BW10" s="13">
        <v>509</v>
      </c>
      <c r="BX10" s="14">
        <v>412</v>
      </c>
      <c r="BY10" s="17">
        <v>318</v>
      </c>
      <c r="BZ10" s="13">
        <v>300</v>
      </c>
      <c r="CA10" s="13">
        <v>250</v>
      </c>
      <c r="CB10" s="13">
        <v>287</v>
      </c>
      <c r="CC10" s="13"/>
      <c r="CD10" s="13"/>
      <c r="CE10" s="88">
        <v>427</v>
      </c>
      <c r="CF10" s="13">
        <v>430</v>
      </c>
      <c r="CG10" s="13">
        <v>350</v>
      </c>
      <c r="CH10" s="13">
        <v>400</v>
      </c>
      <c r="CI10" s="13"/>
      <c r="CJ10" s="89"/>
      <c r="CK10" s="13">
        <v>539</v>
      </c>
      <c r="CL10" s="13">
        <v>550</v>
      </c>
      <c r="CM10" s="13">
        <v>445</v>
      </c>
      <c r="CN10" s="13">
        <v>510</v>
      </c>
      <c r="CO10" s="13"/>
      <c r="CP10" s="13"/>
      <c r="CQ10" s="92">
        <v>637</v>
      </c>
      <c r="CR10" s="14">
        <v>470</v>
      </c>
      <c r="CS10" s="17">
        <v>482</v>
      </c>
      <c r="CT10" s="13">
        <v>475</v>
      </c>
      <c r="CU10" s="13">
        <v>400</v>
      </c>
      <c r="CV10" s="13">
        <v>450</v>
      </c>
      <c r="CW10" s="13"/>
      <c r="CX10" s="13"/>
      <c r="CY10" s="88">
        <v>592</v>
      </c>
      <c r="CZ10" s="13">
        <v>559</v>
      </c>
      <c r="DA10" s="13">
        <v>477</v>
      </c>
      <c r="DB10" s="13">
        <v>535</v>
      </c>
      <c r="DC10" s="13"/>
      <c r="DD10" s="89"/>
      <c r="DE10" s="13">
        <v>730</v>
      </c>
      <c r="DF10" s="13">
        <v>685</v>
      </c>
      <c r="DG10" s="13">
        <v>565</v>
      </c>
      <c r="DH10" s="13">
        <v>650</v>
      </c>
      <c r="DI10" s="13"/>
      <c r="DJ10" s="13"/>
      <c r="DK10" s="92">
        <v>889</v>
      </c>
      <c r="DL10" s="14">
        <v>672</v>
      </c>
      <c r="DM10" s="17">
        <v>435</v>
      </c>
      <c r="DN10" s="13">
        <v>430</v>
      </c>
      <c r="DO10" s="13">
        <v>375</v>
      </c>
      <c r="DP10" s="13">
        <v>410</v>
      </c>
      <c r="DQ10" s="13"/>
      <c r="DR10" s="13"/>
      <c r="DS10" s="88">
        <v>543</v>
      </c>
      <c r="DT10" s="13">
        <v>540</v>
      </c>
      <c r="DU10" s="13">
        <v>465</v>
      </c>
      <c r="DV10" s="13">
        <v>510</v>
      </c>
      <c r="DW10" s="13"/>
      <c r="DX10" s="89"/>
      <c r="DY10" s="13">
        <v>672</v>
      </c>
      <c r="DZ10" s="13">
        <v>660</v>
      </c>
      <c r="EA10" s="13">
        <v>568</v>
      </c>
      <c r="EB10" s="13">
        <v>630</v>
      </c>
      <c r="EC10" s="13"/>
      <c r="ED10" s="13"/>
      <c r="EE10" s="92">
        <v>818</v>
      </c>
      <c r="EF10" s="14">
        <v>619</v>
      </c>
      <c r="EG10" s="17">
        <v>372</v>
      </c>
      <c r="EH10" s="13">
        <v>379</v>
      </c>
      <c r="EI10" s="13">
        <v>328</v>
      </c>
      <c r="EJ10" s="13">
        <v>350</v>
      </c>
      <c r="EK10" s="13"/>
      <c r="EL10" s="13"/>
      <c r="EM10" s="88">
        <v>458</v>
      </c>
      <c r="EN10" s="13">
        <v>450</v>
      </c>
      <c r="EO10" s="13">
        <v>395</v>
      </c>
      <c r="EP10" s="13">
        <v>425</v>
      </c>
      <c r="EQ10" s="13"/>
      <c r="ER10" s="89"/>
      <c r="ES10" s="13">
        <v>548</v>
      </c>
      <c r="ET10" s="13">
        <v>530</v>
      </c>
      <c r="EU10" s="13">
        <v>470</v>
      </c>
      <c r="EV10" s="13">
        <v>500</v>
      </c>
      <c r="EW10" s="13"/>
      <c r="EX10" s="13"/>
      <c r="EY10" s="92">
        <v>690</v>
      </c>
      <c r="EZ10" s="14">
        <v>521</v>
      </c>
      <c r="FA10" s="17">
        <v>359</v>
      </c>
      <c r="FB10" s="13" t="s">
        <v>26</v>
      </c>
      <c r="FC10" s="13">
        <v>285</v>
      </c>
      <c r="FD10" s="13">
        <v>315</v>
      </c>
      <c r="FE10" s="13"/>
      <c r="FF10" s="13"/>
      <c r="FG10" s="88">
        <v>431</v>
      </c>
      <c r="FH10" s="13" t="s">
        <v>26</v>
      </c>
      <c r="FI10" s="13">
        <v>340</v>
      </c>
      <c r="FJ10" s="13">
        <v>380</v>
      </c>
      <c r="FK10" s="13"/>
      <c r="FL10" s="89"/>
      <c r="FM10" s="13">
        <v>476</v>
      </c>
      <c r="FN10" s="13" t="s">
        <v>26</v>
      </c>
      <c r="FO10" s="13">
        <v>375</v>
      </c>
      <c r="FP10" s="13">
        <v>435</v>
      </c>
      <c r="FQ10" s="13"/>
      <c r="FR10" s="13"/>
      <c r="FS10" s="92">
        <v>561</v>
      </c>
      <c r="FT10" s="14" t="s">
        <v>26</v>
      </c>
      <c r="FU10" s="17">
        <v>382</v>
      </c>
      <c r="FV10" s="13">
        <v>330</v>
      </c>
      <c r="FW10" s="13">
        <v>280</v>
      </c>
      <c r="FX10" s="13">
        <v>315</v>
      </c>
      <c r="FY10" s="13"/>
      <c r="FZ10" s="13"/>
      <c r="GA10" s="88">
        <v>441</v>
      </c>
      <c r="GB10" s="13">
        <v>420</v>
      </c>
      <c r="GC10" s="13">
        <v>345</v>
      </c>
      <c r="GD10" s="13">
        <v>400</v>
      </c>
      <c r="GE10" s="13"/>
      <c r="GF10" s="89"/>
      <c r="GG10" s="13">
        <v>490</v>
      </c>
      <c r="GH10" s="13">
        <v>480</v>
      </c>
      <c r="GI10" s="13">
        <v>425</v>
      </c>
      <c r="GJ10" s="13">
        <v>460</v>
      </c>
      <c r="GK10" s="13"/>
      <c r="GL10" s="13"/>
      <c r="GM10" s="92">
        <v>555</v>
      </c>
      <c r="GN10" s="14">
        <v>479</v>
      </c>
      <c r="GO10" s="17">
        <v>399</v>
      </c>
      <c r="GP10" s="13">
        <v>447</v>
      </c>
      <c r="GQ10" s="13">
        <v>519</v>
      </c>
      <c r="GR10" s="13">
        <v>614</v>
      </c>
      <c r="GS10" s="14">
        <v>498</v>
      </c>
      <c r="GT10" s="8">
        <v>304</v>
      </c>
      <c r="GU10" s="9">
        <v>352</v>
      </c>
      <c r="GV10" s="9">
        <v>421</v>
      </c>
      <c r="GW10" s="9">
        <v>445</v>
      </c>
      <c r="GX10" s="10">
        <v>398</v>
      </c>
      <c r="GY10" s="17">
        <v>431</v>
      </c>
      <c r="GZ10" s="13">
        <v>501</v>
      </c>
      <c r="HA10" s="13">
        <v>595</v>
      </c>
      <c r="HB10" s="13">
        <v>735</v>
      </c>
      <c r="HC10" s="14">
        <v>554</v>
      </c>
      <c r="HD10" s="17">
        <v>328</v>
      </c>
      <c r="HE10" s="13">
        <v>392</v>
      </c>
      <c r="HF10" s="13">
        <v>507</v>
      </c>
      <c r="HG10" s="13">
        <v>568</v>
      </c>
      <c r="HH10" s="14">
        <v>462</v>
      </c>
      <c r="HI10" s="17">
        <v>389</v>
      </c>
      <c r="HJ10" s="13">
        <v>467</v>
      </c>
      <c r="HK10" s="13">
        <v>560</v>
      </c>
      <c r="HL10" s="13">
        <v>574</v>
      </c>
      <c r="HM10" s="14">
        <v>521</v>
      </c>
    </row>
    <row r="11" spans="1:221" x14ac:dyDescent="0.25">
      <c r="A11" s="12">
        <v>1992</v>
      </c>
      <c r="B11" s="17">
        <v>480</v>
      </c>
      <c r="C11" s="13">
        <v>490</v>
      </c>
      <c r="D11" s="13">
        <v>420</v>
      </c>
      <c r="E11" s="13">
        <v>475</v>
      </c>
      <c r="F11" s="13"/>
      <c r="G11" s="13"/>
      <c r="H11" s="88">
        <v>594</v>
      </c>
      <c r="I11" s="13">
        <v>585</v>
      </c>
      <c r="J11" s="13">
        <v>520</v>
      </c>
      <c r="K11" s="13">
        <v>565</v>
      </c>
      <c r="L11" s="13"/>
      <c r="M11" s="89"/>
      <c r="N11" s="13">
        <v>771</v>
      </c>
      <c r="O11" s="13">
        <v>725</v>
      </c>
      <c r="P11" s="13">
        <v>650</v>
      </c>
      <c r="Q11" s="13">
        <v>700</v>
      </c>
      <c r="R11" s="13"/>
      <c r="S11" s="13"/>
      <c r="T11" s="92">
        <v>902</v>
      </c>
      <c r="U11" s="105">
        <v>643</v>
      </c>
      <c r="V11" s="17">
        <v>437</v>
      </c>
      <c r="W11" s="13">
        <v>539</v>
      </c>
      <c r="X11" s="13">
        <v>684</v>
      </c>
      <c r="Y11" s="13">
        <v>857</v>
      </c>
      <c r="Z11" s="14">
        <v>583</v>
      </c>
      <c r="AA11" s="17">
        <v>371</v>
      </c>
      <c r="AB11" s="13">
        <v>360</v>
      </c>
      <c r="AC11" s="13">
        <v>335</v>
      </c>
      <c r="AD11" s="13">
        <v>350</v>
      </c>
      <c r="AE11" s="13">
        <v>375</v>
      </c>
      <c r="AF11" s="13">
        <v>400</v>
      </c>
      <c r="AG11" s="88">
        <v>476</v>
      </c>
      <c r="AH11" s="13">
        <v>463</v>
      </c>
      <c r="AI11" s="13">
        <v>415</v>
      </c>
      <c r="AJ11" s="13">
        <v>450</v>
      </c>
      <c r="AK11" s="13">
        <v>480</v>
      </c>
      <c r="AL11" s="89">
        <v>525</v>
      </c>
      <c r="AM11" s="13">
        <v>598</v>
      </c>
      <c r="AN11" s="13">
        <v>575</v>
      </c>
      <c r="AO11" s="13">
        <v>525</v>
      </c>
      <c r="AP11" s="13">
        <v>560</v>
      </c>
      <c r="AQ11" s="13">
        <v>596</v>
      </c>
      <c r="AR11" s="13">
        <v>650</v>
      </c>
      <c r="AS11" s="92">
        <v>616</v>
      </c>
      <c r="AT11" s="105">
        <v>546</v>
      </c>
      <c r="AU11" s="17">
        <v>365</v>
      </c>
      <c r="AV11" s="13">
        <v>365</v>
      </c>
      <c r="AW11" s="13">
        <v>310</v>
      </c>
      <c r="AX11" s="13">
        <v>350</v>
      </c>
      <c r="AY11" s="13"/>
      <c r="AZ11" s="13"/>
      <c r="BA11" s="88">
        <v>442</v>
      </c>
      <c r="BB11" s="13">
        <v>425</v>
      </c>
      <c r="BC11" s="13">
        <v>375</v>
      </c>
      <c r="BD11" s="13">
        <v>410</v>
      </c>
      <c r="BE11" s="13"/>
      <c r="BF11" s="89"/>
      <c r="BG11" s="13">
        <v>544</v>
      </c>
      <c r="BH11" s="13">
        <v>530</v>
      </c>
      <c r="BI11" s="13">
        <v>465</v>
      </c>
      <c r="BJ11" s="13">
        <v>510</v>
      </c>
      <c r="BK11" s="13"/>
      <c r="BL11" s="13"/>
      <c r="BM11" s="92">
        <v>614</v>
      </c>
      <c r="BN11" s="14">
        <v>503</v>
      </c>
      <c r="BO11" s="17">
        <v>270</v>
      </c>
      <c r="BP11" s="13">
        <v>392</v>
      </c>
      <c r="BQ11" s="13">
        <v>484</v>
      </c>
      <c r="BR11" s="13">
        <v>559</v>
      </c>
      <c r="BS11" s="14">
        <v>436</v>
      </c>
      <c r="BT11" s="17">
        <v>274</v>
      </c>
      <c r="BU11" s="13">
        <v>364</v>
      </c>
      <c r="BV11" s="13">
        <v>444</v>
      </c>
      <c r="BW11" s="13">
        <v>509</v>
      </c>
      <c r="BX11" s="14">
        <v>413</v>
      </c>
      <c r="BY11" s="17">
        <v>324</v>
      </c>
      <c r="BZ11" s="13">
        <v>309</v>
      </c>
      <c r="CA11" s="13">
        <v>261</v>
      </c>
      <c r="CB11" s="13">
        <v>295</v>
      </c>
      <c r="CC11" s="13"/>
      <c r="CD11" s="13"/>
      <c r="CE11" s="88">
        <v>436</v>
      </c>
      <c r="CF11" s="13">
        <v>440</v>
      </c>
      <c r="CG11" s="13">
        <v>359</v>
      </c>
      <c r="CH11" s="13">
        <v>408</v>
      </c>
      <c r="CI11" s="13"/>
      <c r="CJ11" s="89"/>
      <c r="CK11" s="13">
        <v>553</v>
      </c>
      <c r="CL11" s="13">
        <v>550</v>
      </c>
      <c r="CM11" s="13">
        <v>450</v>
      </c>
      <c r="CN11" s="13">
        <v>530</v>
      </c>
      <c r="CO11" s="13"/>
      <c r="CP11" s="13"/>
      <c r="CQ11" s="92">
        <v>654</v>
      </c>
      <c r="CR11" s="14">
        <v>482</v>
      </c>
      <c r="CS11" s="17">
        <v>493</v>
      </c>
      <c r="CT11" s="13">
        <v>487</v>
      </c>
      <c r="CU11" s="13">
        <v>410</v>
      </c>
      <c r="CV11" s="13">
        <v>459</v>
      </c>
      <c r="CW11" s="13"/>
      <c r="CX11" s="13"/>
      <c r="CY11" s="88">
        <v>609</v>
      </c>
      <c r="CZ11" s="13">
        <v>583</v>
      </c>
      <c r="DA11" s="13">
        <v>500</v>
      </c>
      <c r="DB11" s="13">
        <v>550</v>
      </c>
      <c r="DC11" s="13"/>
      <c r="DD11" s="89"/>
      <c r="DE11" s="13">
        <v>754</v>
      </c>
      <c r="DF11" s="13">
        <v>721</v>
      </c>
      <c r="DG11" s="13">
        <v>600</v>
      </c>
      <c r="DH11" s="13">
        <v>675</v>
      </c>
      <c r="DI11" s="13"/>
      <c r="DJ11" s="13"/>
      <c r="DK11" s="92">
        <v>906</v>
      </c>
      <c r="DL11" s="14">
        <v>691</v>
      </c>
      <c r="DM11" s="17">
        <v>457</v>
      </c>
      <c r="DN11" s="13">
        <v>460</v>
      </c>
      <c r="DO11" s="13">
        <v>400</v>
      </c>
      <c r="DP11" s="13">
        <v>440</v>
      </c>
      <c r="DQ11" s="13"/>
      <c r="DR11" s="13"/>
      <c r="DS11" s="88">
        <v>572</v>
      </c>
      <c r="DT11" s="13">
        <v>570</v>
      </c>
      <c r="DU11" s="13">
        <v>500</v>
      </c>
      <c r="DV11" s="13">
        <v>550</v>
      </c>
      <c r="DW11" s="13"/>
      <c r="DX11" s="89"/>
      <c r="DY11" s="13">
        <v>700</v>
      </c>
      <c r="DZ11" s="13">
        <v>699</v>
      </c>
      <c r="EA11" s="13">
        <v>590</v>
      </c>
      <c r="EB11" s="13">
        <v>650</v>
      </c>
      <c r="EC11" s="13"/>
      <c r="ED11" s="13"/>
      <c r="EE11" s="92">
        <v>839</v>
      </c>
      <c r="EF11" s="14">
        <v>649</v>
      </c>
      <c r="EG11" s="17">
        <v>363</v>
      </c>
      <c r="EH11" s="13">
        <v>360</v>
      </c>
      <c r="EI11" s="13">
        <v>300</v>
      </c>
      <c r="EJ11" s="13">
        <v>351</v>
      </c>
      <c r="EK11" s="13"/>
      <c r="EL11" s="13"/>
      <c r="EM11" s="88">
        <v>469</v>
      </c>
      <c r="EN11" s="13">
        <v>450</v>
      </c>
      <c r="EO11" s="13">
        <v>405</v>
      </c>
      <c r="EP11" s="13">
        <v>441</v>
      </c>
      <c r="EQ11" s="13"/>
      <c r="ER11" s="89"/>
      <c r="ES11" s="13">
        <v>574</v>
      </c>
      <c r="ET11" s="13">
        <v>550</v>
      </c>
      <c r="EU11" s="13">
        <v>497</v>
      </c>
      <c r="EV11" s="13">
        <v>536</v>
      </c>
      <c r="EW11" s="13"/>
      <c r="EX11" s="13"/>
      <c r="EY11" s="92">
        <v>697</v>
      </c>
      <c r="EZ11" s="14">
        <v>537</v>
      </c>
      <c r="FA11" s="17">
        <v>347</v>
      </c>
      <c r="FB11" s="13" t="s">
        <v>26</v>
      </c>
      <c r="FC11" s="13">
        <v>294</v>
      </c>
      <c r="FD11" s="13">
        <v>320</v>
      </c>
      <c r="FE11" s="13"/>
      <c r="FF11" s="13"/>
      <c r="FG11" s="88">
        <v>428</v>
      </c>
      <c r="FH11" s="13" t="s">
        <v>26</v>
      </c>
      <c r="FI11" s="13">
        <v>350</v>
      </c>
      <c r="FJ11" s="13">
        <v>385</v>
      </c>
      <c r="FK11" s="13"/>
      <c r="FL11" s="89"/>
      <c r="FM11" s="13">
        <v>488</v>
      </c>
      <c r="FN11" s="13" t="s">
        <v>26</v>
      </c>
      <c r="FO11" s="13">
        <v>400</v>
      </c>
      <c r="FP11" s="13">
        <v>450</v>
      </c>
      <c r="FQ11" s="13"/>
      <c r="FR11" s="13"/>
      <c r="FS11" s="92">
        <v>583</v>
      </c>
      <c r="FT11" s="14" t="s">
        <v>26</v>
      </c>
      <c r="FU11" s="17">
        <v>349</v>
      </c>
      <c r="FV11" s="13">
        <v>340</v>
      </c>
      <c r="FW11" s="13">
        <v>275</v>
      </c>
      <c r="FX11" s="13">
        <v>315</v>
      </c>
      <c r="FY11" s="13"/>
      <c r="FZ11" s="13"/>
      <c r="GA11" s="88">
        <v>439</v>
      </c>
      <c r="GB11" s="13">
        <v>430</v>
      </c>
      <c r="GC11" s="13">
        <v>360</v>
      </c>
      <c r="GD11" s="13">
        <v>400</v>
      </c>
      <c r="GE11" s="13"/>
      <c r="GF11" s="89"/>
      <c r="GG11" s="13">
        <v>501</v>
      </c>
      <c r="GH11" s="13">
        <v>485</v>
      </c>
      <c r="GI11" s="13">
        <v>433</v>
      </c>
      <c r="GJ11" s="13">
        <v>465</v>
      </c>
      <c r="GK11" s="13"/>
      <c r="GL11" s="13"/>
      <c r="GM11" s="92">
        <v>580</v>
      </c>
      <c r="GN11" s="14">
        <v>485</v>
      </c>
      <c r="GO11" s="17">
        <v>407</v>
      </c>
      <c r="GP11" s="13">
        <v>457</v>
      </c>
      <c r="GQ11" s="13">
        <v>530</v>
      </c>
      <c r="GR11" s="13">
        <v>626</v>
      </c>
      <c r="GS11" s="14">
        <v>509</v>
      </c>
      <c r="GT11" s="8">
        <v>311</v>
      </c>
      <c r="GU11" s="9">
        <v>359</v>
      </c>
      <c r="GV11" s="9">
        <v>429</v>
      </c>
      <c r="GW11" s="9">
        <v>449</v>
      </c>
      <c r="GX11" s="10">
        <v>405</v>
      </c>
      <c r="GY11" s="17">
        <v>433</v>
      </c>
      <c r="GZ11" s="13">
        <v>497</v>
      </c>
      <c r="HA11" s="13">
        <v>596</v>
      </c>
      <c r="HB11" s="13">
        <v>729</v>
      </c>
      <c r="HC11" s="14">
        <v>551</v>
      </c>
      <c r="HD11" s="17">
        <v>334</v>
      </c>
      <c r="HE11" s="13">
        <v>414</v>
      </c>
      <c r="HF11" s="13">
        <v>512</v>
      </c>
      <c r="HG11" s="13">
        <v>600</v>
      </c>
      <c r="HH11" s="14">
        <v>472</v>
      </c>
      <c r="HI11" s="17">
        <v>374</v>
      </c>
      <c r="HJ11" s="13">
        <v>479</v>
      </c>
      <c r="HK11" s="13">
        <v>564</v>
      </c>
      <c r="HL11" s="13">
        <v>563</v>
      </c>
      <c r="HM11" s="14">
        <v>523</v>
      </c>
    </row>
    <row r="12" spans="1:221" x14ac:dyDescent="0.25">
      <c r="A12" s="12">
        <v>1993</v>
      </c>
      <c r="B12" s="17">
        <v>494</v>
      </c>
      <c r="C12" s="13">
        <v>505</v>
      </c>
      <c r="D12" s="13">
        <v>425</v>
      </c>
      <c r="E12" s="13">
        <v>482</v>
      </c>
      <c r="F12" s="13"/>
      <c r="G12" s="13"/>
      <c r="H12" s="88">
        <v>611</v>
      </c>
      <c r="I12" s="13">
        <v>600</v>
      </c>
      <c r="J12" s="13">
        <v>525</v>
      </c>
      <c r="K12" s="13">
        <v>575</v>
      </c>
      <c r="L12" s="13"/>
      <c r="M12" s="89"/>
      <c r="N12" s="13">
        <v>790</v>
      </c>
      <c r="O12" s="13">
        <v>740</v>
      </c>
      <c r="P12" s="13">
        <v>650</v>
      </c>
      <c r="Q12" s="13">
        <v>710</v>
      </c>
      <c r="R12" s="13"/>
      <c r="S12" s="13"/>
      <c r="T12" s="92">
        <v>935</v>
      </c>
      <c r="U12" s="105">
        <v>660</v>
      </c>
      <c r="V12" s="17">
        <v>451</v>
      </c>
      <c r="W12" s="13">
        <v>557</v>
      </c>
      <c r="X12" s="13">
        <v>704</v>
      </c>
      <c r="Y12" s="13">
        <v>863</v>
      </c>
      <c r="Z12" s="14">
        <v>601</v>
      </c>
      <c r="AA12" s="17">
        <v>358</v>
      </c>
      <c r="AB12" s="13">
        <v>355</v>
      </c>
      <c r="AC12" s="13">
        <v>325</v>
      </c>
      <c r="AD12" s="13">
        <v>350</v>
      </c>
      <c r="AE12" s="13">
        <v>360</v>
      </c>
      <c r="AF12" s="13">
        <v>390</v>
      </c>
      <c r="AG12" s="88">
        <v>470</v>
      </c>
      <c r="AH12" s="13">
        <v>450</v>
      </c>
      <c r="AI12" s="13">
        <v>400</v>
      </c>
      <c r="AJ12" s="13">
        <v>449</v>
      </c>
      <c r="AK12" s="13">
        <v>475</v>
      </c>
      <c r="AL12" s="89">
        <v>525</v>
      </c>
      <c r="AM12" s="13">
        <v>584</v>
      </c>
      <c r="AN12" s="13">
        <v>570</v>
      </c>
      <c r="AO12" s="13">
        <v>510</v>
      </c>
      <c r="AP12" s="13">
        <v>550</v>
      </c>
      <c r="AQ12" s="13">
        <v>590</v>
      </c>
      <c r="AR12" s="13">
        <v>645</v>
      </c>
      <c r="AS12" s="92">
        <v>597</v>
      </c>
      <c r="AT12" s="105">
        <v>533</v>
      </c>
      <c r="AU12" s="17">
        <v>371</v>
      </c>
      <c r="AV12" s="13">
        <v>370</v>
      </c>
      <c r="AW12" s="13">
        <v>315</v>
      </c>
      <c r="AX12" s="13">
        <v>350</v>
      </c>
      <c r="AY12" s="13"/>
      <c r="AZ12" s="13"/>
      <c r="BA12" s="88">
        <v>441</v>
      </c>
      <c r="BB12" s="13">
        <v>425</v>
      </c>
      <c r="BC12" s="13">
        <v>375</v>
      </c>
      <c r="BD12" s="13">
        <v>405</v>
      </c>
      <c r="BE12" s="13"/>
      <c r="BF12" s="89"/>
      <c r="BG12" s="13">
        <v>543</v>
      </c>
      <c r="BH12" s="13">
        <v>525</v>
      </c>
      <c r="BI12" s="13">
        <v>465</v>
      </c>
      <c r="BJ12" s="13">
        <v>510</v>
      </c>
      <c r="BK12" s="13"/>
      <c r="BL12" s="13"/>
      <c r="BM12" s="92">
        <v>611</v>
      </c>
      <c r="BN12" s="14">
        <v>502</v>
      </c>
      <c r="BO12" s="17">
        <v>288</v>
      </c>
      <c r="BP12" s="13">
        <v>401</v>
      </c>
      <c r="BQ12" s="13">
        <v>487</v>
      </c>
      <c r="BR12" s="13">
        <v>567</v>
      </c>
      <c r="BS12" s="14">
        <v>442</v>
      </c>
      <c r="BT12" s="17">
        <v>277</v>
      </c>
      <c r="BU12" s="13">
        <v>366</v>
      </c>
      <c r="BV12" s="13">
        <v>448</v>
      </c>
      <c r="BW12" s="13">
        <v>501</v>
      </c>
      <c r="BX12" s="14">
        <v>416</v>
      </c>
      <c r="BY12" s="17">
        <v>326</v>
      </c>
      <c r="BZ12" s="13">
        <v>307</v>
      </c>
      <c r="CA12" s="13">
        <v>265</v>
      </c>
      <c r="CB12" s="13">
        <v>293</v>
      </c>
      <c r="CC12" s="13"/>
      <c r="CD12" s="13"/>
      <c r="CE12" s="88">
        <v>437</v>
      </c>
      <c r="CF12" s="13">
        <v>440</v>
      </c>
      <c r="CG12" s="13">
        <v>355</v>
      </c>
      <c r="CH12" s="13">
        <v>408</v>
      </c>
      <c r="CI12" s="13"/>
      <c r="CJ12" s="89"/>
      <c r="CK12" s="13">
        <v>557</v>
      </c>
      <c r="CL12" s="13">
        <v>554</v>
      </c>
      <c r="CM12" s="13">
        <v>465</v>
      </c>
      <c r="CN12" s="13">
        <v>530</v>
      </c>
      <c r="CO12" s="13"/>
      <c r="CP12" s="13"/>
      <c r="CQ12" s="92">
        <v>664</v>
      </c>
      <c r="CR12" s="14">
        <v>482</v>
      </c>
      <c r="CS12" s="17">
        <v>510</v>
      </c>
      <c r="CT12" s="13">
        <v>500</v>
      </c>
      <c r="CU12" s="13">
        <v>433</v>
      </c>
      <c r="CV12" s="13">
        <v>477</v>
      </c>
      <c r="CW12" s="13"/>
      <c r="CX12" s="13"/>
      <c r="CY12" s="88">
        <v>627</v>
      </c>
      <c r="CZ12" s="13">
        <v>605</v>
      </c>
      <c r="DA12" s="13">
        <v>528</v>
      </c>
      <c r="DB12" s="13">
        <v>582</v>
      </c>
      <c r="DC12" s="13"/>
      <c r="DD12" s="89"/>
      <c r="DE12" s="13">
        <v>773</v>
      </c>
      <c r="DF12" s="13">
        <v>745</v>
      </c>
      <c r="DG12" s="13">
        <v>625</v>
      </c>
      <c r="DH12" s="13">
        <v>700</v>
      </c>
      <c r="DI12" s="13"/>
      <c r="DJ12" s="13"/>
      <c r="DK12" s="92">
        <v>933</v>
      </c>
      <c r="DL12" s="14">
        <v>710</v>
      </c>
      <c r="DM12" s="17">
        <v>465</v>
      </c>
      <c r="DN12" s="13">
        <v>465</v>
      </c>
      <c r="DO12" s="13">
        <v>400</v>
      </c>
      <c r="DP12" s="13">
        <v>450</v>
      </c>
      <c r="DQ12" s="13"/>
      <c r="DR12" s="13"/>
      <c r="DS12" s="88">
        <v>591</v>
      </c>
      <c r="DT12" s="13">
        <v>590</v>
      </c>
      <c r="DU12" s="13">
        <v>520</v>
      </c>
      <c r="DV12" s="13">
        <v>565</v>
      </c>
      <c r="DW12" s="13"/>
      <c r="DX12" s="89"/>
      <c r="DY12" s="13">
        <v>727</v>
      </c>
      <c r="DZ12" s="13">
        <v>710</v>
      </c>
      <c r="EA12" s="13">
        <v>625</v>
      </c>
      <c r="EB12" s="13">
        <v>690</v>
      </c>
      <c r="EC12" s="13"/>
      <c r="ED12" s="13"/>
      <c r="EE12" s="92">
        <v>881</v>
      </c>
      <c r="EF12" s="14">
        <v>669</v>
      </c>
      <c r="EG12" s="17">
        <v>383</v>
      </c>
      <c r="EH12" s="13">
        <v>385</v>
      </c>
      <c r="EI12" s="13">
        <v>340</v>
      </c>
      <c r="EJ12" s="13">
        <v>367</v>
      </c>
      <c r="EK12" s="13"/>
      <c r="EL12" s="13"/>
      <c r="EM12" s="88">
        <v>488</v>
      </c>
      <c r="EN12" s="13">
        <v>477</v>
      </c>
      <c r="EO12" s="13">
        <v>425</v>
      </c>
      <c r="EP12" s="13">
        <v>460</v>
      </c>
      <c r="EQ12" s="13"/>
      <c r="ER12" s="89"/>
      <c r="ES12" s="13">
        <v>599</v>
      </c>
      <c r="ET12" s="13">
        <v>580</v>
      </c>
      <c r="EU12" s="13">
        <v>520</v>
      </c>
      <c r="EV12" s="13">
        <v>555</v>
      </c>
      <c r="EW12" s="13"/>
      <c r="EX12" s="13"/>
      <c r="EY12" s="92">
        <v>742</v>
      </c>
      <c r="EZ12" s="14">
        <v>561</v>
      </c>
      <c r="FA12" s="17">
        <v>351</v>
      </c>
      <c r="FB12" s="13" t="s">
        <v>26</v>
      </c>
      <c r="FC12" s="13">
        <v>295</v>
      </c>
      <c r="FD12" s="13">
        <v>325</v>
      </c>
      <c r="FE12" s="13"/>
      <c r="FF12" s="13"/>
      <c r="FG12" s="88">
        <v>428</v>
      </c>
      <c r="FH12" s="13" t="s">
        <v>26</v>
      </c>
      <c r="FI12" s="13">
        <v>345</v>
      </c>
      <c r="FJ12" s="13">
        <v>380</v>
      </c>
      <c r="FK12" s="13"/>
      <c r="FL12" s="89"/>
      <c r="FM12" s="13">
        <v>484</v>
      </c>
      <c r="FN12" s="13" t="s">
        <v>26</v>
      </c>
      <c r="FO12" s="13">
        <v>400</v>
      </c>
      <c r="FP12" s="13">
        <v>450</v>
      </c>
      <c r="FQ12" s="13"/>
      <c r="FR12" s="13"/>
      <c r="FS12" s="92">
        <v>576</v>
      </c>
      <c r="FT12" s="14" t="s">
        <v>26</v>
      </c>
      <c r="FU12" s="17">
        <v>348</v>
      </c>
      <c r="FV12" s="13">
        <v>336</v>
      </c>
      <c r="FW12" s="13">
        <v>275</v>
      </c>
      <c r="FX12" s="13">
        <v>320</v>
      </c>
      <c r="FY12" s="13"/>
      <c r="FZ12" s="13"/>
      <c r="GA12" s="88">
        <v>439</v>
      </c>
      <c r="GB12" s="13">
        <v>420</v>
      </c>
      <c r="GC12" s="13">
        <v>350</v>
      </c>
      <c r="GD12" s="13">
        <v>400</v>
      </c>
      <c r="GE12" s="13"/>
      <c r="GF12" s="89"/>
      <c r="GG12" s="13">
        <v>502</v>
      </c>
      <c r="GH12" s="13">
        <v>490</v>
      </c>
      <c r="GI12" s="13">
        <v>435</v>
      </c>
      <c r="GJ12" s="13">
        <v>475</v>
      </c>
      <c r="GK12" s="13"/>
      <c r="GL12" s="13"/>
      <c r="GM12" s="92">
        <v>578</v>
      </c>
      <c r="GN12" s="14">
        <v>485</v>
      </c>
      <c r="GO12" s="17">
        <v>412</v>
      </c>
      <c r="GP12" s="13">
        <v>453</v>
      </c>
      <c r="GQ12" s="13">
        <v>535</v>
      </c>
      <c r="GR12" s="13">
        <v>638</v>
      </c>
      <c r="GS12" s="14">
        <v>513</v>
      </c>
      <c r="GT12" s="8">
        <v>316</v>
      </c>
      <c r="GU12" s="9">
        <v>369</v>
      </c>
      <c r="GV12" s="9">
        <v>436</v>
      </c>
      <c r="GW12" s="9">
        <v>464</v>
      </c>
      <c r="GX12" s="10">
        <v>414</v>
      </c>
      <c r="GY12" s="17">
        <v>432</v>
      </c>
      <c r="GZ12" s="13">
        <v>503</v>
      </c>
      <c r="HA12" s="13">
        <v>605</v>
      </c>
      <c r="HB12" s="13">
        <v>756</v>
      </c>
      <c r="HC12" s="14">
        <v>563</v>
      </c>
      <c r="HD12" s="17">
        <v>341</v>
      </c>
      <c r="HE12" s="13">
        <v>414</v>
      </c>
      <c r="HF12" s="13">
        <v>521</v>
      </c>
      <c r="HG12" s="13">
        <v>602</v>
      </c>
      <c r="HH12" s="14">
        <v>479</v>
      </c>
      <c r="HI12" s="17">
        <v>434</v>
      </c>
      <c r="HJ12" s="13">
        <v>475</v>
      </c>
      <c r="HK12" s="13">
        <v>553</v>
      </c>
      <c r="HL12" s="13">
        <v>572</v>
      </c>
      <c r="HM12" s="14">
        <v>518</v>
      </c>
    </row>
    <row r="13" spans="1:221" x14ac:dyDescent="0.25">
      <c r="A13" s="12">
        <v>1994</v>
      </c>
      <c r="B13" s="17">
        <v>513</v>
      </c>
      <c r="C13" s="13">
        <v>525</v>
      </c>
      <c r="D13" s="13">
        <v>450</v>
      </c>
      <c r="E13" s="13">
        <v>500</v>
      </c>
      <c r="F13" s="13"/>
      <c r="G13" s="13"/>
      <c r="H13" s="88">
        <v>623</v>
      </c>
      <c r="I13" s="13">
        <v>610</v>
      </c>
      <c r="J13" s="13">
        <v>540</v>
      </c>
      <c r="K13" s="13">
        <v>580</v>
      </c>
      <c r="L13" s="13"/>
      <c r="M13" s="89"/>
      <c r="N13" s="13">
        <v>812</v>
      </c>
      <c r="O13" s="13">
        <v>750</v>
      </c>
      <c r="P13" s="13">
        <v>660</v>
      </c>
      <c r="Q13" s="13">
        <v>720</v>
      </c>
      <c r="R13" s="13"/>
      <c r="S13" s="13"/>
      <c r="T13" s="92">
        <v>957</v>
      </c>
      <c r="U13" s="105">
        <v>675</v>
      </c>
      <c r="V13" s="17">
        <v>458</v>
      </c>
      <c r="W13" s="13">
        <v>567</v>
      </c>
      <c r="X13" s="13">
        <v>714</v>
      </c>
      <c r="Y13" s="13">
        <v>876</v>
      </c>
      <c r="Z13" s="14">
        <v>610</v>
      </c>
      <c r="AA13" s="17">
        <v>352</v>
      </c>
      <c r="AB13" s="13">
        <v>350</v>
      </c>
      <c r="AC13" s="13">
        <v>310</v>
      </c>
      <c r="AD13" s="13">
        <v>350</v>
      </c>
      <c r="AE13" s="13">
        <v>360</v>
      </c>
      <c r="AF13" s="13">
        <v>395</v>
      </c>
      <c r="AG13" s="88">
        <v>466</v>
      </c>
      <c r="AH13" s="13">
        <v>450</v>
      </c>
      <c r="AI13" s="13">
        <v>400</v>
      </c>
      <c r="AJ13" s="13">
        <v>440</v>
      </c>
      <c r="AK13" s="13">
        <v>475</v>
      </c>
      <c r="AL13" s="89">
        <v>515</v>
      </c>
      <c r="AM13" s="13">
        <v>585</v>
      </c>
      <c r="AN13" s="13">
        <v>570</v>
      </c>
      <c r="AO13" s="13">
        <v>505</v>
      </c>
      <c r="AP13" s="13">
        <v>550</v>
      </c>
      <c r="AQ13" s="13">
        <v>585</v>
      </c>
      <c r="AR13" s="13">
        <v>643</v>
      </c>
      <c r="AS13" s="92">
        <v>589</v>
      </c>
      <c r="AT13" s="105">
        <v>531</v>
      </c>
      <c r="AU13" s="17">
        <v>365</v>
      </c>
      <c r="AV13" s="13">
        <v>360</v>
      </c>
      <c r="AW13" s="13">
        <v>300</v>
      </c>
      <c r="AX13" s="13">
        <v>345</v>
      </c>
      <c r="AY13" s="13"/>
      <c r="AZ13" s="13"/>
      <c r="BA13" s="88">
        <v>432</v>
      </c>
      <c r="BB13" s="13">
        <v>419</v>
      </c>
      <c r="BC13" s="13">
        <v>360</v>
      </c>
      <c r="BD13" s="13">
        <v>395</v>
      </c>
      <c r="BE13" s="13"/>
      <c r="BF13" s="89"/>
      <c r="BG13" s="13">
        <v>524</v>
      </c>
      <c r="BH13" s="13">
        <v>510</v>
      </c>
      <c r="BI13" s="13">
        <v>450</v>
      </c>
      <c r="BJ13" s="13">
        <v>495</v>
      </c>
      <c r="BK13" s="13"/>
      <c r="BL13" s="13"/>
      <c r="BM13" s="92">
        <v>593</v>
      </c>
      <c r="BN13" s="14">
        <v>487</v>
      </c>
      <c r="BO13" s="17">
        <v>271</v>
      </c>
      <c r="BP13" s="13">
        <v>394</v>
      </c>
      <c r="BQ13" s="13">
        <v>486</v>
      </c>
      <c r="BR13" s="13">
        <v>564</v>
      </c>
      <c r="BS13" s="14">
        <v>436</v>
      </c>
      <c r="BT13" s="17">
        <v>277</v>
      </c>
      <c r="BU13" s="13">
        <v>371</v>
      </c>
      <c r="BV13" s="13">
        <v>452</v>
      </c>
      <c r="BW13" s="13">
        <v>506</v>
      </c>
      <c r="BX13" s="14">
        <v>418</v>
      </c>
      <c r="BY13" s="17">
        <v>328</v>
      </c>
      <c r="BZ13" s="13">
        <v>312</v>
      </c>
      <c r="CA13" s="13">
        <v>270</v>
      </c>
      <c r="CB13" s="13">
        <v>298</v>
      </c>
      <c r="CC13" s="13"/>
      <c r="CD13" s="13"/>
      <c r="CE13" s="88">
        <v>442</v>
      </c>
      <c r="CF13" s="13">
        <v>445</v>
      </c>
      <c r="CG13" s="13">
        <v>362</v>
      </c>
      <c r="CH13" s="13">
        <v>410</v>
      </c>
      <c r="CI13" s="13"/>
      <c r="CJ13" s="89"/>
      <c r="CK13" s="13">
        <v>559</v>
      </c>
      <c r="CL13" s="13">
        <v>552</v>
      </c>
      <c r="CM13" s="13">
        <v>453</v>
      </c>
      <c r="CN13" s="13">
        <v>537</v>
      </c>
      <c r="CO13" s="13"/>
      <c r="CP13" s="13"/>
      <c r="CQ13" s="92">
        <v>655</v>
      </c>
      <c r="CR13" s="14">
        <v>485</v>
      </c>
      <c r="CS13" s="17">
        <v>516</v>
      </c>
      <c r="CT13" s="13">
        <v>508</v>
      </c>
      <c r="CU13" s="13">
        <v>442</v>
      </c>
      <c r="CV13" s="13">
        <v>490</v>
      </c>
      <c r="CW13" s="13"/>
      <c r="CX13" s="13"/>
      <c r="CY13" s="88">
        <v>641</v>
      </c>
      <c r="CZ13" s="13">
        <v>625</v>
      </c>
      <c r="DA13" s="13">
        <v>550</v>
      </c>
      <c r="DB13" s="13">
        <v>600</v>
      </c>
      <c r="DC13" s="13"/>
      <c r="DD13" s="89"/>
      <c r="DE13" s="13">
        <v>784</v>
      </c>
      <c r="DF13" s="13">
        <v>750</v>
      </c>
      <c r="DG13" s="13">
        <v>650</v>
      </c>
      <c r="DH13" s="13">
        <v>725</v>
      </c>
      <c r="DI13" s="13"/>
      <c r="DJ13" s="13"/>
      <c r="DK13" s="92">
        <v>946</v>
      </c>
      <c r="DL13" s="14">
        <v>722</v>
      </c>
      <c r="DM13" s="17">
        <v>484</v>
      </c>
      <c r="DN13" s="13">
        <v>480</v>
      </c>
      <c r="DO13" s="13">
        <v>430</v>
      </c>
      <c r="DP13" s="13">
        <v>465</v>
      </c>
      <c r="DQ13" s="13"/>
      <c r="DR13" s="13"/>
      <c r="DS13" s="88">
        <v>600</v>
      </c>
      <c r="DT13" s="13">
        <v>600</v>
      </c>
      <c r="DU13" s="13">
        <v>530</v>
      </c>
      <c r="DV13" s="13">
        <v>575</v>
      </c>
      <c r="DW13" s="13"/>
      <c r="DX13" s="89"/>
      <c r="DY13" s="13">
        <v>738</v>
      </c>
      <c r="DZ13" s="13">
        <v>725</v>
      </c>
      <c r="EA13" s="13">
        <v>645</v>
      </c>
      <c r="EB13" s="13">
        <v>700</v>
      </c>
      <c r="EC13" s="13"/>
      <c r="ED13" s="13"/>
      <c r="EE13" s="92">
        <v>894</v>
      </c>
      <c r="EF13" s="14">
        <v>682</v>
      </c>
      <c r="EG13" s="17">
        <v>389</v>
      </c>
      <c r="EH13" s="13">
        <v>386</v>
      </c>
      <c r="EI13" s="13">
        <v>350</v>
      </c>
      <c r="EJ13" s="13">
        <v>373</v>
      </c>
      <c r="EK13" s="13"/>
      <c r="EL13" s="13"/>
      <c r="EM13" s="88">
        <v>498</v>
      </c>
      <c r="EN13" s="13">
        <v>490</v>
      </c>
      <c r="EO13" s="13">
        <v>440</v>
      </c>
      <c r="EP13" s="13">
        <v>470</v>
      </c>
      <c r="EQ13" s="13"/>
      <c r="ER13" s="89"/>
      <c r="ES13" s="13">
        <v>602</v>
      </c>
      <c r="ET13" s="13">
        <v>587</v>
      </c>
      <c r="EU13" s="13">
        <v>530</v>
      </c>
      <c r="EV13" s="13">
        <v>568</v>
      </c>
      <c r="EW13" s="13"/>
      <c r="EX13" s="13"/>
      <c r="EY13" s="92">
        <v>755</v>
      </c>
      <c r="EZ13" s="14">
        <v>568</v>
      </c>
      <c r="FA13" s="17">
        <v>349</v>
      </c>
      <c r="FB13" s="13" t="s">
        <v>26</v>
      </c>
      <c r="FC13" s="13">
        <v>295</v>
      </c>
      <c r="FD13" s="13">
        <v>325</v>
      </c>
      <c r="FE13" s="13"/>
      <c r="FF13" s="13"/>
      <c r="FG13" s="88">
        <v>425</v>
      </c>
      <c r="FH13" s="13" t="s">
        <v>26</v>
      </c>
      <c r="FI13" s="13">
        <v>349</v>
      </c>
      <c r="FJ13" s="13">
        <v>380</v>
      </c>
      <c r="FK13" s="13"/>
      <c r="FL13" s="89"/>
      <c r="FM13" s="13">
        <v>484</v>
      </c>
      <c r="FN13" s="13" t="s">
        <v>26</v>
      </c>
      <c r="FO13" s="13">
        <v>400</v>
      </c>
      <c r="FP13" s="13">
        <v>445</v>
      </c>
      <c r="FQ13" s="13"/>
      <c r="FR13" s="13"/>
      <c r="FS13" s="92">
        <v>583</v>
      </c>
      <c r="FT13" s="14" t="s">
        <v>26</v>
      </c>
      <c r="FU13" s="17">
        <v>342</v>
      </c>
      <c r="FV13" s="13">
        <v>335</v>
      </c>
      <c r="FW13" s="13">
        <v>275</v>
      </c>
      <c r="FX13" s="13">
        <v>320</v>
      </c>
      <c r="FY13" s="13"/>
      <c r="FZ13" s="13"/>
      <c r="GA13" s="88">
        <v>436</v>
      </c>
      <c r="GB13" s="13">
        <v>425</v>
      </c>
      <c r="GC13" s="13">
        <v>360</v>
      </c>
      <c r="GD13" s="13">
        <v>400</v>
      </c>
      <c r="GE13" s="13"/>
      <c r="GF13" s="89"/>
      <c r="GG13" s="13">
        <v>501</v>
      </c>
      <c r="GH13" s="13">
        <v>490</v>
      </c>
      <c r="GI13" s="13">
        <v>435</v>
      </c>
      <c r="GJ13" s="13">
        <v>475</v>
      </c>
      <c r="GK13" s="13"/>
      <c r="GL13" s="13"/>
      <c r="GM13" s="92">
        <v>574</v>
      </c>
      <c r="GN13" s="14">
        <v>483</v>
      </c>
      <c r="GO13" s="17">
        <v>424</v>
      </c>
      <c r="GP13" s="13">
        <v>461</v>
      </c>
      <c r="GQ13" s="13">
        <v>547</v>
      </c>
      <c r="GR13" s="13">
        <v>640</v>
      </c>
      <c r="GS13" s="14">
        <v>526</v>
      </c>
      <c r="GT13" s="8">
        <v>316</v>
      </c>
      <c r="GU13" s="9">
        <v>370</v>
      </c>
      <c r="GV13" s="9">
        <v>439</v>
      </c>
      <c r="GW13" s="9">
        <v>467</v>
      </c>
      <c r="GX13" s="10">
        <v>418</v>
      </c>
      <c r="GY13" s="17">
        <v>444</v>
      </c>
      <c r="GZ13" s="13">
        <v>504</v>
      </c>
      <c r="HA13" s="13">
        <v>610</v>
      </c>
      <c r="HB13" s="13">
        <v>748</v>
      </c>
      <c r="HC13" s="14">
        <v>563</v>
      </c>
      <c r="HD13" s="17">
        <v>336</v>
      </c>
      <c r="HE13" s="13">
        <v>412</v>
      </c>
      <c r="HF13" s="13">
        <v>523</v>
      </c>
      <c r="HG13" s="13">
        <v>600</v>
      </c>
      <c r="HH13" s="14">
        <v>482</v>
      </c>
      <c r="HI13" s="17">
        <v>405</v>
      </c>
      <c r="HJ13" s="13">
        <v>482</v>
      </c>
      <c r="HK13" s="13">
        <v>558</v>
      </c>
      <c r="HL13" s="13">
        <v>583</v>
      </c>
      <c r="HM13" s="14">
        <v>520</v>
      </c>
    </row>
    <row r="14" spans="1:221" x14ac:dyDescent="0.25">
      <c r="A14" s="12">
        <v>1995</v>
      </c>
      <c r="B14" s="17">
        <v>538</v>
      </c>
      <c r="C14" s="13">
        <v>540</v>
      </c>
      <c r="D14" s="13">
        <v>465</v>
      </c>
      <c r="E14" s="13">
        <v>520</v>
      </c>
      <c r="F14" s="13"/>
      <c r="G14" s="13"/>
      <c r="H14" s="88">
        <v>640</v>
      </c>
      <c r="I14" s="13">
        <v>625</v>
      </c>
      <c r="J14" s="13">
        <v>560</v>
      </c>
      <c r="K14" s="13">
        <v>600</v>
      </c>
      <c r="L14" s="13"/>
      <c r="M14" s="89"/>
      <c r="N14" s="13">
        <v>826</v>
      </c>
      <c r="O14" s="13">
        <v>770</v>
      </c>
      <c r="P14" s="13">
        <v>675</v>
      </c>
      <c r="Q14" s="13">
        <v>730</v>
      </c>
      <c r="R14" s="13"/>
      <c r="S14" s="13"/>
      <c r="T14" s="92">
        <v>998</v>
      </c>
      <c r="U14" s="105">
        <v>691</v>
      </c>
      <c r="V14" s="17">
        <v>465</v>
      </c>
      <c r="W14" s="13">
        <v>567</v>
      </c>
      <c r="X14" s="13">
        <v>716</v>
      </c>
      <c r="Y14" s="13">
        <v>881</v>
      </c>
      <c r="Z14" s="14">
        <v>612</v>
      </c>
      <c r="AA14" s="17">
        <v>355</v>
      </c>
      <c r="AB14" s="13">
        <v>350</v>
      </c>
      <c r="AC14" s="13">
        <v>325</v>
      </c>
      <c r="AD14" s="13">
        <v>340</v>
      </c>
      <c r="AE14" s="13">
        <v>360</v>
      </c>
      <c r="AF14" s="13">
        <v>385</v>
      </c>
      <c r="AG14" s="88">
        <v>464</v>
      </c>
      <c r="AH14" s="13">
        <v>450</v>
      </c>
      <c r="AI14" s="13">
        <v>395</v>
      </c>
      <c r="AJ14" s="13">
        <v>435</v>
      </c>
      <c r="AK14" s="13">
        <v>475</v>
      </c>
      <c r="AL14" s="89">
        <v>520</v>
      </c>
      <c r="AM14" s="13">
        <v>584</v>
      </c>
      <c r="AN14" s="13">
        <v>575</v>
      </c>
      <c r="AO14" s="13">
        <v>500</v>
      </c>
      <c r="AP14" s="13">
        <v>550</v>
      </c>
      <c r="AQ14" s="13">
        <v>595</v>
      </c>
      <c r="AR14" s="13">
        <v>650</v>
      </c>
      <c r="AS14" s="92">
        <v>597</v>
      </c>
      <c r="AT14" s="105">
        <v>529</v>
      </c>
      <c r="AU14" s="17">
        <v>353</v>
      </c>
      <c r="AV14" s="13">
        <v>350</v>
      </c>
      <c r="AW14" s="13">
        <v>295</v>
      </c>
      <c r="AX14" s="13">
        <v>330</v>
      </c>
      <c r="AY14" s="13"/>
      <c r="AZ14" s="13"/>
      <c r="BA14" s="88">
        <v>423</v>
      </c>
      <c r="BB14" s="13">
        <v>408</v>
      </c>
      <c r="BC14" s="13">
        <v>350</v>
      </c>
      <c r="BD14" s="13">
        <v>389</v>
      </c>
      <c r="BE14" s="13"/>
      <c r="BF14" s="89"/>
      <c r="BG14" s="13">
        <v>519</v>
      </c>
      <c r="BH14" s="13">
        <v>500</v>
      </c>
      <c r="BI14" s="13">
        <v>440</v>
      </c>
      <c r="BJ14" s="13">
        <v>480</v>
      </c>
      <c r="BK14" s="13"/>
      <c r="BL14" s="13"/>
      <c r="BM14" s="92">
        <v>586</v>
      </c>
      <c r="BN14" s="14">
        <v>477</v>
      </c>
      <c r="BO14" s="17">
        <v>279</v>
      </c>
      <c r="BP14" s="13">
        <v>398</v>
      </c>
      <c r="BQ14" s="13">
        <v>487</v>
      </c>
      <c r="BR14" s="13">
        <v>572</v>
      </c>
      <c r="BS14" s="14">
        <v>441</v>
      </c>
      <c r="BT14" s="17">
        <v>283</v>
      </c>
      <c r="BU14" s="13">
        <v>379</v>
      </c>
      <c r="BV14" s="13">
        <v>458</v>
      </c>
      <c r="BW14" s="13">
        <v>513</v>
      </c>
      <c r="BX14" s="14">
        <v>426</v>
      </c>
      <c r="BY14" s="17">
        <v>334</v>
      </c>
      <c r="BZ14" s="13">
        <v>310</v>
      </c>
      <c r="CA14" s="13">
        <v>267</v>
      </c>
      <c r="CB14" s="13">
        <v>298</v>
      </c>
      <c r="CC14" s="13"/>
      <c r="CD14" s="13"/>
      <c r="CE14" s="88">
        <v>446</v>
      </c>
      <c r="CF14" s="13">
        <v>450</v>
      </c>
      <c r="CG14" s="13">
        <v>362</v>
      </c>
      <c r="CH14" s="13">
        <v>418</v>
      </c>
      <c r="CI14" s="13"/>
      <c r="CJ14" s="89"/>
      <c r="CK14" s="13">
        <v>561</v>
      </c>
      <c r="CL14" s="13">
        <v>560</v>
      </c>
      <c r="CM14" s="13">
        <v>460</v>
      </c>
      <c r="CN14" s="13">
        <v>537</v>
      </c>
      <c r="CO14" s="13"/>
      <c r="CP14" s="13"/>
      <c r="CQ14" s="92">
        <v>665</v>
      </c>
      <c r="CR14" s="14">
        <v>490</v>
      </c>
      <c r="CS14" s="17">
        <v>531</v>
      </c>
      <c r="CT14" s="13">
        <v>520</v>
      </c>
      <c r="CU14" s="13">
        <v>450</v>
      </c>
      <c r="CV14" s="13">
        <v>500</v>
      </c>
      <c r="CW14" s="13"/>
      <c r="CX14" s="13"/>
      <c r="CY14" s="88">
        <v>661</v>
      </c>
      <c r="CZ14" s="13">
        <v>650</v>
      </c>
      <c r="DA14" s="13">
        <v>561</v>
      </c>
      <c r="DB14" s="13">
        <v>625</v>
      </c>
      <c r="DC14" s="13"/>
      <c r="DD14" s="89"/>
      <c r="DE14" s="13">
        <v>805</v>
      </c>
      <c r="DF14" s="13">
        <v>780</v>
      </c>
      <c r="DG14" s="13">
        <v>671</v>
      </c>
      <c r="DH14" s="13">
        <v>750</v>
      </c>
      <c r="DI14" s="13"/>
      <c r="DJ14" s="13"/>
      <c r="DK14" s="92">
        <v>966</v>
      </c>
      <c r="DL14" s="14">
        <v>741</v>
      </c>
      <c r="DM14" s="17">
        <v>489</v>
      </c>
      <c r="DN14" s="13">
        <v>499</v>
      </c>
      <c r="DO14" s="13">
        <v>440</v>
      </c>
      <c r="DP14" s="13">
        <v>475</v>
      </c>
      <c r="DQ14" s="13"/>
      <c r="DR14" s="13"/>
      <c r="DS14" s="88">
        <v>604</v>
      </c>
      <c r="DT14" s="13">
        <v>600</v>
      </c>
      <c r="DU14" s="13">
        <v>540</v>
      </c>
      <c r="DV14" s="13">
        <v>575</v>
      </c>
      <c r="DW14" s="13"/>
      <c r="DX14" s="89"/>
      <c r="DY14" s="13">
        <v>738</v>
      </c>
      <c r="DZ14" s="13">
        <v>730</v>
      </c>
      <c r="EA14" s="13">
        <v>650</v>
      </c>
      <c r="EB14" s="13">
        <v>710</v>
      </c>
      <c r="EC14" s="13"/>
      <c r="ED14" s="13"/>
      <c r="EE14" s="92">
        <v>885</v>
      </c>
      <c r="EF14" s="14">
        <v>685</v>
      </c>
      <c r="EG14" s="17">
        <v>396</v>
      </c>
      <c r="EH14" s="13">
        <v>400</v>
      </c>
      <c r="EI14" s="13">
        <v>350</v>
      </c>
      <c r="EJ14" s="13">
        <v>387</v>
      </c>
      <c r="EK14" s="13"/>
      <c r="EL14" s="13"/>
      <c r="EM14" s="88">
        <v>509</v>
      </c>
      <c r="EN14" s="13">
        <v>490</v>
      </c>
      <c r="EO14" s="13">
        <v>450</v>
      </c>
      <c r="EP14" s="13">
        <v>480</v>
      </c>
      <c r="EQ14" s="13"/>
      <c r="ER14" s="89"/>
      <c r="ES14" s="13">
        <v>614</v>
      </c>
      <c r="ET14" s="13">
        <v>600</v>
      </c>
      <c r="EU14" s="13">
        <v>530</v>
      </c>
      <c r="EV14" s="13">
        <v>580</v>
      </c>
      <c r="EW14" s="13"/>
      <c r="EX14" s="13"/>
      <c r="EY14" s="92">
        <v>755</v>
      </c>
      <c r="EZ14" s="14">
        <v>575</v>
      </c>
      <c r="FA14" s="17">
        <v>350</v>
      </c>
      <c r="FB14" s="13" t="s">
        <v>26</v>
      </c>
      <c r="FC14" s="13">
        <v>290</v>
      </c>
      <c r="FD14" s="13">
        <v>325</v>
      </c>
      <c r="FE14" s="13"/>
      <c r="FF14" s="13"/>
      <c r="FG14" s="88">
        <v>433</v>
      </c>
      <c r="FH14" s="13" t="s">
        <v>26</v>
      </c>
      <c r="FI14" s="13">
        <v>350</v>
      </c>
      <c r="FJ14" s="13">
        <v>390</v>
      </c>
      <c r="FK14" s="13"/>
      <c r="FL14" s="89"/>
      <c r="FM14" s="13">
        <v>494</v>
      </c>
      <c r="FN14" s="13" t="s">
        <v>26</v>
      </c>
      <c r="FO14" s="13">
        <v>400</v>
      </c>
      <c r="FP14" s="13">
        <v>450</v>
      </c>
      <c r="FQ14" s="13"/>
      <c r="FR14" s="13"/>
      <c r="FS14" s="92">
        <v>599</v>
      </c>
      <c r="FT14" s="14" t="s">
        <v>26</v>
      </c>
      <c r="FU14" s="17">
        <v>350</v>
      </c>
      <c r="FV14" s="13">
        <v>335</v>
      </c>
      <c r="FW14" s="13">
        <v>295</v>
      </c>
      <c r="FX14" s="13">
        <v>325</v>
      </c>
      <c r="FY14" s="13"/>
      <c r="FZ14" s="13"/>
      <c r="GA14" s="88">
        <v>438</v>
      </c>
      <c r="GB14" s="13">
        <v>420</v>
      </c>
      <c r="GC14" s="13">
        <v>350</v>
      </c>
      <c r="GD14" s="13">
        <v>400</v>
      </c>
      <c r="GE14" s="13"/>
      <c r="GF14" s="89"/>
      <c r="GG14" s="13">
        <v>513</v>
      </c>
      <c r="GH14" s="13">
        <v>500</v>
      </c>
      <c r="GI14" s="13">
        <v>440</v>
      </c>
      <c r="GJ14" s="13">
        <v>480</v>
      </c>
      <c r="GK14" s="13"/>
      <c r="GL14" s="13"/>
      <c r="GM14" s="92">
        <v>585</v>
      </c>
      <c r="GN14" s="14">
        <v>493</v>
      </c>
      <c r="GO14" s="17">
        <v>428</v>
      </c>
      <c r="GP14" s="13">
        <v>465</v>
      </c>
      <c r="GQ14" s="13">
        <v>551</v>
      </c>
      <c r="GR14" s="13">
        <v>676</v>
      </c>
      <c r="GS14" s="14">
        <v>534</v>
      </c>
      <c r="GT14" s="8">
        <v>309</v>
      </c>
      <c r="GU14" s="9">
        <v>364</v>
      </c>
      <c r="GV14" s="9">
        <v>437</v>
      </c>
      <c r="GW14" s="9">
        <v>470</v>
      </c>
      <c r="GX14" s="10">
        <v>414</v>
      </c>
      <c r="GY14" s="17">
        <v>444</v>
      </c>
      <c r="GZ14" s="13">
        <v>506</v>
      </c>
      <c r="HA14" s="13">
        <v>615</v>
      </c>
      <c r="HB14" s="13">
        <v>798</v>
      </c>
      <c r="HC14" s="14">
        <v>572</v>
      </c>
      <c r="HD14" s="17">
        <v>355</v>
      </c>
      <c r="HE14" s="13">
        <v>422</v>
      </c>
      <c r="HF14" s="13">
        <v>527</v>
      </c>
      <c r="HG14" s="13">
        <v>615</v>
      </c>
      <c r="HH14" s="14">
        <v>492</v>
      </c>
      <c r="HI14" s="17">
        <v>401</v>
      </c>
      <c r="HJ14" s="13">
        <v>484</v>
      </c>
      <c r="HK14" s="13">
        <v>562</v>
      </c>
      <c r="HL14" s="13">
        <v>575</v>
      </c>
      <c r="HM14" s="14">
        <v>521</v>
      </c>
    </row>
    <row r="15" spans="1:221" x14ac:dyDescent="0.25">
      <c r="A15" s="12">
        <v>1996</v>
      </c>
      <c r="B15" s="17">
        <v>556</v>
      </c>
      <c r="C15" s="13">
        <v>560</v>
      </c>
      <c r="D15" s="13">
        <v>480</v>
      </c>
      <c r="E15" s="13">
        <v>533</v>
      </c>
      <c r="F15" s="13"/>
      <c r="G15" s="13"/>
      <c r="H15" s="88">
        <v>661</v>
      </c>
      <c r="I15" s="13">
        <v>650</v>
      </c>
      <c r="J15" s="13">
        <v>570</v>
      </c>
      <c r="K15" s="13">
        <v>620</v>
      </c>
      <c r="L15" s="13"/>
      <c r="M15" s="89"/>
      <c r="N15" s="13">
        <v>845</v>
      </c>
      <c r="O15" s="13">
        <v>775</v>
      </c>
      <c r="P15" s="13">
        <v>680</v>
      </c>
      <c r="Q15" s="13">
        <v>745</v>
      </c>
      <c r="R15" s="13"/>
      <c r="S15" s="13"/>
      <c r="T15" s="92">
        <v>991</v>
      </c>
      <c r="U15" s="105">
        <v>712</v>
      </c>
      <c r="V15" s="17">
        <v>466</v>
      </c>
      <c r="W15" s="13">
        <v>569</v>
      </c>
      <c r="X15" s="13">
        <v>718</v>
      </c>
      <c r="Y15" s="13">
        <v>884</v>
      </c>
      <c r="Z15" s="14">
        <v>613</v>
      </c>
      <c r="AA15" s="17">
        <v>367</v>
      </c>
      <c r="AB15" s="13">
        <v>355</v>
      </c>
      <c r="AC15" s="13">
        <v>327</v>
      </c>
      <c r="AD15" s="13">
        <v>350</v>
      </c>
      <c r="AE15" s="13">
        <v>370</v>
      </c>
      <c r="AF15" s="13">
        <v>413</v>
      </c>
      <c r="AG15" s="88">
        <v>473</v>
      </c>
      <c r="AH15" s="13">
        <v>460</v>
      </c>
      <c r="AI15" s="13">
        <v>400</v>
      </c>
      <c r="AJ15" s="13">
        <v>440</v>
      </c>
      <c r="AK15" s="13">
        <v>480</v>
      </c>
      <c r="AL15" s="89">
        <v>540</v>
      </c>
      <c r="AM15" s="13">
        <v>595</v>
      </c>
      <c r="AN15" s="13">
        <v>580</v>
      </c>
      <c r="AO15" s="13">
        <v>505</v>
      </c>
      <c r="AP15" s="13">
        <v>565</v>
      </c>
      <c r="AQ15" s="13">
        <v>600</v>
      </c>
      <c r="AR15" s="13">
        <v>655</v>
      </c>
      <c r="AS15" s="92">
        <v>602</v>
      </c>
      <c r="AT15" s="105">
        <v>537</v>
      </c>
      <c r="AU15" s="17">
        <v>355</v>
      </c>
      <c r="AV15" s="13">
        <v>350</v>
      </c>
      <c r="AW15" s="13">
        <v>290</v>
      </c>
      <c r="AX15" s="13">
        <v>335</v>
      </c>
      <c r="AY15" s="13"/>
      <c r="AZ15" s="13"/>
      <c r="BA15" s="88">
        <v>421</v>
      </c>
      <c r="BB15" s="13">
        <v>400</v>
      </c>
      <c r="BC15" s="13">
        <v>350</v>
      </c>
      <c r="BD15" s="13">
        <v>390</v>
      </c>
      <c r="BE15" s="13"/>
      <c r="BF15" s="89"/>
      <c r="BG15" s="13">
        <v>518</v>
      </c>
      <c r="BH15" s="13">
        <v>500</v>
      </c>
      <c r="BI15" s="13">
        <v>440</v>
      </c>
      <c r="BJ15" s="13">
        <v>480</v>
      </c>
      <c r="BK15" s="13"/>
      <c r="BL15" s="13"/>
      <c r="BM15" s="92">
        <v>591</v>
      </c>
      <c r="BN15" s="14">
        <v>476</v>
      </c>
      <c r="BO15" s="17">
        <v>280</v>
      </c>
      <c r="BP15" s="13">
        <v>406</v>
      </c>
      <c r="BQ15" s="13">
        <v>494</v>
      </c>
      <c r="BR15" s="13">
        <v>583</v>
      </c>
      <c r="BS15" s="14">
        <v>451</v>
      </c>
      <c r="BT15" s="17">
        <v>301</v>
      </c>
      <c r="BU15" s="13">
        <v>392</v>
      </c>
      <c r="BV15" s="13">
        <v>479</v>
      </c>
      <c r="BW15" s="13">
        <v>547</v>
      </c>
      <c r="BX15" s="14">
        <v>446</v>
      </c>
      <c r="BY15" s="17">
        <v>329</v>
      </c>
      <c r="BZ15" s="13">
        <v>315</v>
      </c>
      <c r="CA15" s="13">
        <v>270</v>
      </c>
      <c r="CB15" s="13">
        <v>296</v>
      </c>
      <c r="CC15" s="13"/>
      <c r="CD15" s="13"/>
      <c r="CE15" s="88">
        <v>441</v>
      </c>
      <c r="CF15" s="13">
        <v>444</v>
      </c>
      <c r="CG15" s="13">
        <v>365</v>
      </c>
      <c r="CH15" s="13">
        <v>412</v>
      </c>
      <c r="CI15" s="13"/>
      <c r="CJ15" s="89"/>
      <c r="CK15" s="13">
        <v>567</v>
      </c>
      <c r="CL15" s="13">
        <v>563</v>
      </c>
      <c r="CM15" s="13">
        <v>455</v>
      </c>
      <c r="CN15" s="13">
        <v>542</v>
      </c>
      <c r="CO15" s="13"/>
      <c r="CP15" s="13"/>
      <c r="CQ15" s="92">
        <v>655</v>
      </c>
      <c r="CR15" s="14">
        <v>486</v>
      </c>
      <c r="CS15" s="17">
        <v>541</v>
      </c>
      <c r="CT15" s="13">
        <v>535</v>
      </c>
      <c r="CU15" s="13">
        <v>450</v>
      </c>
      <c r="CV15" s="13">
        <v>504</v>
      </c>
      <c r="CW15" s="13"/>
      <c r="CX15" s="13"/>
      <c r="CY15" s="88">
        <v>675</v>
      </c>
      <c r="CZ15" s="13">
        <v>660</v>
      </c>
      <c r="DA15" s="13">
        <v>580</v>
      </c>
      <c r="DB15" s="13">
        <v>641</v>
      </c>
      <c r="DC15" s="13"/>
      <c r="DD15" s="89"/>
      <c r="DE15" s="13">
        <v>819</v>
      </c>
      <c r="DF15" s="13">
        <v>800</v>
      </c>
      <c r="DG15" s="13">
        <v>700</v>
      </c>
      <c r="DH15" s="13">
        <v>755</v>
      </c>
      <c r="DI15" s="13"/>
      <c r="DJ15" s="13"/>
      <c r="DK15" s="92">
        <v>986</v>
      </c>
      <c r="DL15" s="14">
        <v>755</v>
      </c>
      <c r="DM15" s="17">
        <v>484</v>
      </c>
      <c r="DN15" s="13">
        <v>485</v>
      </c>
      <c r="DO15" s="13">
        <v>435</v>
      </c>
      <c r="DP15" s="13">
        <v>475</v>
      </c>
      <c r="DQ15" s="13"/>
      <c r="DR15" s="13"/>
      <c r="DS15" s="88">
        <v>601</v>
      </c>
      <c r="DT15" s="13">
        <v>595</v>
      </c>
      <c r="DU15" s="13">
        <v>530</v>
      </c>
      <c r="DV15" s="13">
        <v>575</v>
      </c>
      <c r="DW15" s="13"/>
      <c r="DX15" s="89"/>
      <c r="DY15" s="13">
        <v>739</v>
      </c>
      <c r="DZ15" s="13">
        <v>725</v>
      </c>
      <c r="EA15" s="13">
        <v>647</v>
      </c>
      <c r="EB15" s="13">
        <v>699</v>
      </c>
      <c r="EC15" s="13"/>
      <c r="ED15" s="13"/>
      <c r="EE15" s="92">
        <v>892</v>
      </c>
      <c r="EF15" s="14">
        <v>683</v>
      </c>
      <c r="EG15" s="17">
        <v>389</v>
      </c>
      <c r="EH15" s="13">
        <v>396</v>
      </c>
      <c r="EI15" s="13">
        <v>330</v>
      </c>
      <c r="EJ15" s="13">
        <v>377</v>
      </c>
      <c r="EK15" s="13"/>
      <c r="EL15" s="13"/>
      <c r="EM15" s="88">
        <v>506</v>
      </c>
      <c r="EN15" s="13">
        <v>498</v>
      </c>
      <c r="EO15" s="13">
        <v>440</v>
      </c>
      <c r="EP15" s="13">
        <v>480</v>
      </c>
      <c r="EQ15" s="13"/>
      <c r="ER15" s="89"/>
      <c r="ES15" s="13">
        <v>625</v>
      </c>
      <c r="ET15" s="13">
        <v>600</v>
      </c>
      <c r="EU15" s="13">
        <v>550</v>
      </c>
      <c r="EV15" s="13">
        <v>588</v>
      </c>
      <c r="EW15" s="13"/>
      <c r="EX15" s="13"/>
      <c r="EY15" s="92">
        <v>789</v>
      </c>
      <c r="EZ15" s="14">
        <v>580</v>
      </c>
      <c r="FA15" s="17">
        <v>356</v>
      </c>
      <c r="FB15" s="13" t="s">
        <v>26</v>
      </c>
      <c r="FC15" s="13">
        <v>300</v>
      </c>
      <c r="FD15" s="13">
        <v>325</v>
      </c>
      <c r="FE15" s="13"/>
      <c r="FF15" s="13"/>
      <c r="FG15" s="88">
        <v>435</v>
      </c>
      <c r="FH15" s="13" t="s">
        <v>26</v>
      </c>
      <c r="FI15" s="13">
        <v>350</v>
      </c>
      <c r="FJ15" s="13">
        <v>380</v>
      </c>
      <c r="FK15" s="13"/>
      <c r="FL15" s="89"/>
      <c r="FM15" s="13">
        <v>491</v>
      </c>
      <c r="FN15" s="13" t="s">
        <v>26</v>
      </c>
      <c r="FO15" s="13">
        <v>400</v>
      </c>
      <c r="FP15" s="13">
        <v>448</v>
      </c>
      <c r="FQ15" s="13"/>
      <c r="FR15" s="13"/>
      <c r="FS15" s="92">
        <v>583</v>
      </c>
      <c r="FT15" s="14" t="s">
        <v>26</v>
      </c>
      <c r="FU15" s="17">
        <v>346</v>
      </c>
      <c r="FV15" s="13">
        <v>330</v>
      </c>
      <c r="FW15" s="13">
        <v>285</v>
      </c>
      <c r="FX15" s="13">
        <v>315</v>
      </c>
      <c r="FY15" s="13"/>
      <c r="FZ15" s="13"/>
      <c r="GA15" s="88">
        <v>438</v>
      </c>
      <c r="GB15" s="13">
        <v>425</v>
      </c>
      <c r="GC15" s="13">
        <v>351</v>
      </c>
      <c r="GD15" s="13">
        <v>400</v>
      </c>
      <c r="GE15" s="13"/>
      <c r="GF15" s="89"/>
      <c r="GG15" s="13">
        <v>511</v>
      </c>
      <c r="GH15" s="13">
        <v>495</v>
      </c>
      <c r="GI15" s="13">
        <v>445</v>
      </c>
      <c r="GJ15" s="13">
        <v>480</v>
      </c>
      <c r="GK15" s="13"/>
      <c r="GL15" s="13"/>
      <c r="GM15" s="92">
        <v>579</v>
      </c>
      <c r="GN15" s="14">
        <v>491</v>
      </c>
      <c r="GO15" s="17">
        <v>455</v>
      </c>
      <c r="GP15" s="13">
        <v>477</v>
      </c>
      <c r="GQ15" s="13">
        <v>555</v>
      </c>
      <c r="GR15" s="13">
        <v>653</v>
      </c>
      <c r="GS15" s="14">
        <v>539</v>
      </c>
      <c r="GT15" s="8">
        <v>318</v>
      </c>
      <c r="GU15" s="9">
        <v>374</v>
      </c>
      <c r="GV15" s="9">
        <v>441</v>
      </c>
      <c r="GW15" s="9">
        <v>479</v>
      </c>
      <c r="GX15" s="10">
        <v>421</v>
      </c>
      <c r="GY15" s="17">
        <v>439</v>
      </c>
      <c r="GZ15" s="13">
        <v>505</v>
      </c>
      <c r="HA15" s="13">
        <v>617</v>
      </c>
      <c r="HB15" s="13">
        <v>761</v>
      </c>
      <c r="HC15" s="14">
        <v>566</v>
      </c>
      <c r="HD15" s="17">
        <v>355</v>
      </c>
      <c r="HE15" s="13">
        <v>424</v>
      </c>
      <c r="HF15" s="13">
        <v>525</v>
      </c>
      <c r="HG15" s="13">
        <v>621</v>
      </c>
      <c r="HH15" s="14">
        <v>491</v>
      </c>
      <c r="HI15" s="17">
        <v>392</v>
      </c>
      <c r="HJ15" s="13">
        <v>477</v>
      </c>
      <c r="HK15" s="13">
        <v>568</v>
      </c>
      <c r="HL15" s="13">
        <v>573</v>
      </c>
      <c r="HM15" s="14">
        <v>521</v>
      </c>
    </row>
    <row r="16" spans="1:221" x14ac:dyDescent="0.25">
      <c r="A16" s="12">
        <v>1997</v>
      </c>
      <c r="B16" s="17">
        <v>564</v>
      </c>
      <c r="C16" s="13">
        <v>575</v>
      </c>
      <c r="D16" s="13">
        <v>485</v>
      </c>
      <c r="E16" s="13">
        <v>545</v>
      </c>
      <c r="F16" s="13"/>
      <c r="G16" s="13"/>
      <c r="H16" s="88">
        <v>672</v>
      </c>
      <c r="I16" s="13">
        <v>650</v>
      </c>
      <c r="J16" s="13">
        <v>575</v>
      </c>
      <c r="K16" s="13">
        <v>625</v>
      </c>
      <c r="L16" s="13"/>
      <c r="M16" s="89"/>
      <c r="N16" s="13">
        <v>852</v>
      </c>
      <c r="O16" s="13">
        <v>795</v>
      </c>
      <c r="P16" s="13">
        <v>695</v>
      </c>
      <c r="Q16" s="13">
        <v>750</v>
      </c>
      <c r="R16" s="13"/>
      <c r="S16" s="13"/>
      <c r="T16" s="92">
        <v>1045</v>
      </c>
      <c r="U16" s="105">
        <v>724</v>
      </c>
      <c r="V16" s="17">
        <v>467</v>
      </c>
      <c r="W16" s="13">
        <v>569</v>
      </c>
      <c r="X16" s="13">
        <v>724</v>
      </c>
      <c r="Y16" s="13">
        <v>892</v>
      </c>
      <c r="Z16" s="14">
        <v>616</v>
      </c>
      <c r="AA16" s="17">
        <v>387</v>
      </c>
      <c r="AB16" s="13">
        <v>375</v>
      </c>
      <c r="AC16" s="13">
        <v>330</v>
      </c>
      <c r="AD16" s="13">
        <v>350</v>
      </c>
      <c r="AE16" s="13">
        <v>395</v>
      </c>
      <c r="AF16" s="13">
        <v>450</v>
      </c>
      <c r="AG16" s="88">
        <v>511</v>
      </c>
      <c r="AH16" s="13">
        <v>500</v>
      </c>
      <c r="AI16" s="13">
        <v>425</v>
      </c>
      <c r="AJ16" s="13">
        <v>475</v>
      </c>
      <c r="AK16" s="13">
        <v>525</v>
      </c>
      <c r="AL16" s="89">
        <v>595</v>
      </c>
      <c r="AM16" s="13">
        <v>635</v>
      </c>
      <c r="AN16" s="13">
        <v>625</v>
      </c>
      <c r="AO16" s="13">
        <v>530</v>
      </c>
      <c r="AP16" s="13">
        <v>595</v>
      </c>
      <c r="AQ16" s="13">
        <v>650</v>
      </c>
      <c r="AR16" s="13">
        <v>710</v>
      </c>
      <c r="AS16" s="92">
        <v>630</v>
      </c>
      <c r="AT16" s="105">
        <v>573</v>
      </c>
      <c r="AU16" s="17">
        <v>359</v>
      </c>
      <c r="AV16" s="13">
        <v>350</v>
      </c>
      <c r="AW16" s="13">
        <v>295</v>
      </c>
      <c r="AX16" s="13">
        <v>333</v>
      </c>
      <c r="AY16" s="13"/>
      <c r="AZ16" s="13"/>
      <c r="BA16" s="88">
        <v>429</v>
      </c>
      <c r="BB16" s="13">
        <v>410</v>
      </c>
      <c r="BC16" s="13">
        <v>350</v>
      </c>
      <c r="BD16" s="13">
        <v>395</v>
      </c>
      <c r="BE16" s="13"/>
      <c r="BF16" s="89"/>
      <c r="BG16" s="13">
        <v>525</v>
      </c>
      <c r="BH16" s="13">
        <v>500</v>
      </c>
      <c r="BI16" s="13">
        <v>450</v>
      </c>
      <c r="BJ16" s="13">
        <v>490</v>
      </c>
      <c r="BK16" s="13"/>
      <c r="BL16" s="13"/>
      <c r="BM16" s="92">
        <v>595</v>
      </c>
      <c r="BN16" s="14">
        <v>482</v>
      </c>
      <c r="BO16" s="17">
        <v>290</v>
      </c>
      <c r="BP16" s="13">
        <v>426</v>
      </c>
      <c r="BQ16" s="13">
        <v>515</v>
      </c>
      <c r="BR16" s="13">
        <v>611</v>
      </c>
      <c r="BS16" s="14">
        <v>469</v>
      </c>
      <c r="BT16" s="17">
        <v>312</v>
      </c>
      <c r="BU16" s="13">
        <v>409</v>
      </c>
      <c r="BV16" s="13">
        <v>501</v>
      </c>
      <c r="BW16" s="13">
        <v>567</v>
      </c>
      <c r="BX16" s="14">
        <v>465</v>
      </c>
      <c r="BY16" s="17">
        <v>331</v>
      </c>
      <c r="BZ16" s="13">
        <v>320</v>
      </c>
      <c r="CA16" s="13">
        <v>271</v>
      </c>
      <c r="CB16" s="13">
        <v>300</v>
      </c>
      <c r="CC16" s="13"/>
      <c r="CD16" s="13"/>
      <c r="CE16" s="88">
        <v>446</v>
      </c>
      <c r="CF16" s="13">
        <v>450</v>
      </c>
      <c r="CG16" s="13">
        <v>363</v>
      </c>
      <c r="CH16" s="13">
        <v>421</v>
      </c>
      <c r="CI16" s="13"/>
      <c r="CJ16" s="89"/>
      <c r="CK16" s="13">
        <v>568</v>
      </c>
      <c r="CL16" s="13">
        <v>568</v>
      </c>
      <c r="CM16" s="13">
        <v>460</v>
      </c>
      <c r="CN16" s="13">
        <v>538</v>
      </c>
      <c r="CO16" s="13"/>
      <c r="CP16" s="13"/>
      <c r="CQ16" s="92">
        <v>665</v>
      </c>
      <c r="CR16" s="14">
        <v>490</v>
      </c>
      <c r="CS16" s="17">
        <v>555</v>
      </c>
      <c r="CT16" s="13">
        <v>550</v>
      </c>
      <c r="CU16" s="13">
        <v>460</v>
      </c>
      <c r="CV16" s="13">
        <v>520</v>
      </c>
      <c r="CW16" s="13"/>
      <c r="CX16" s="13"/>
      <c r="CY16" s="88">
        <v>685</v>
      </c>
      <c r="CZ16" s="13">
        <v>675</v>
      </c>
      <c r="DA16" s="13">
        <v>590</v>
      </c>
      <c r="DB16" s="13">
        <v>650</v>
      </c>
      <c r="DC16" s="13"/>
      <c r="DD16" s="89"/>
      <c r="DE16" s="13">
        <v>821</v>
      </c>
      <c r="DF16" s="13">
        <v>800</v>
      </c>
      <c r="DG16" s="13">
        <v>700</v>
      </c>
      <c r="DH16" s="13">
        <v>765</v>
      </c>
      <c r="DI16" s="13"/>
      <c r="DJ16" s="13"/>
      <c r="DK16" s="92">
        <v>985</v>
      </c>
      <c r="DL16" s="14">
        <v>762</v>
      </c>
      <c r="DM16" s="17">
        <v>483</v>
      </c>
      <c r="DN16" s="13">
        <v>490</v>
      </c>
      <c r="DO16" s="13">
        <v>440</v>
      </c>
      <c r="DP16" s="13">
        <v>473</v>
      </c>
      <c r="DQ16" s="13"/>
      <c r="DR16" s="13"/>
      <c r="DS16" s="88">
        <v>603</v>
      </c>
      <c r="DT16" s="13">
        <v>590</v>
      </c>
      <c r="DU16" s="13">
        <v>530</v>
      </c>
      <c r="DV16" s="13">
        <v>570</v>
      </c>
      <c r="DW16" s="13"/>
      <c r="DX16" s="89"/>
      <c r="DY16" s="13">
        <v>729</v>
      </c>
      <c r="DZ16" s="13">
        <v>700</v>
      </c>
      <c r="EA16" s="13">
        <v>640</v>
      </c>
      <c r="EB16" s="13">
        <v>686</v>
      </c>
      <c r="EC16" s="13"/>
      <c r="ED16" s="13"/>
      <c r="EE16" s="92">
        <v>888</v>
      </c>
      <c r="EF16" s="14">
        <v>678</v>
      </c>
      <c r="EG16" s="17">
        <v>405</v>
      </c>
      <c r="EH16" s="13">
        <v>408</v>
      </c>
      <c r="EI16" s="13">
        <v>335</v>
      </c>
      <c r="EJ16" s="13">
        <v>385</v>
      </c>
      <c r="EK16" s="13"/>
      <c r="EL16" s="13"/>
      <c r="EM16" s="88">
        <v>520</v>
      </c>
      <c r="EN16" s="13">
        <v>500</v>
      </c>
      <c r="EO16" s="13">
        <v>450</v>
      </c>
      <c r="EP16" s="13">
        <v>481</v>
      </c>
      <c r="EQ16" s="13"/>
      <c r="ER16" s="89"/>
      <c r="ES16" s="13">
        <v>636</v>
      </c>
      <c r="ET16" s="13">
        <v>615</v>
      </c>
      <c r="EU16" s="13">
        <v>550</v>
      </c>
      <c r="EV16" s="13">
        <v>600</v>
      </c>
      <c r="EW16" s="13"/>
      <c r="EX16" s="13"/>
      <c r="EY16" s="92">
        <v>808</v>
      </c>
      <c r="EZ16" s="14">
        <v>594</v>
      </c>
      <c r="FA16" s="17">
        <v>359</v>
      </c>
      <c r="FB16" s="13" t="s">
        <v>26</v>
      </c>
      <c r="FC16" s="13">
        <v>300</v>
      </c>
      <c r="FD16" s="13">
        <v>330</v>
      </c>
      <c r="FE16" s="13"/>
      <c r="FF16" s="13"/>
      <c r="FG16" s="88">
        <v>431</v>
      </c>
      <c r="FH16" s="13" t="s">
        <v>26</v>
      </c>
      <c r="FI16" s="13">
        <v>340</v>
      </c>
      <c r="FJ16" s="13">
        <v>380</v>
      </c>
      <c r="FK16" s="13"/>
      <c r="FL16" s="89"/>
      <c r="FM16" s="13">
        <v>491</v>
      </c>
      <c r="FN16" s="13" t="s">
        <v>26</v>
      </c>
      <c r="FO16" s="13">
        <v>400</v>
      </c>
      <c r="FP16" s="13">
        <v>450</v>
      </c>
      <c r="FQ16" s="13"/>
      <c r="FR16" s="13"/>
      <c r="FS16" s="92">
        <v>592</v>
      </c>
      <c r="FT16" s="14" t="s">
        <v>26</v>
      </c>
      <c r="FU16" s="17">
        <v>346</v>
      </c>
      <c r="FV16" s="13">
        <v>335</v>
      </c>
      <c r="FW16" s="13">
        <v>275</v>
      </c>
      <c r="FX16" s="13">
        <v>320</v>
      </c>
      <c r="FY16" s="13"/>
      <c r="FZ16" s="13"/>
      <c r="GA16" s="88">
        <v>440</v>
      </c>
      <c r="GB16" s="13">
        <v>420</v>
      </c>
      <c r="GC16" s="13">
        <v>355</v>
      </c>
      <c r="GD16" s="13">
        <v>400</v>
      </c>
      <c r="GE16" s="13"/>
      <c r="GF16" s="89"/>
      <c r="GG16" s="13">
        <v>513</v>
      </c>
      <c r="GH16" s="13">
        <v>495</v>
      </c>
      <c r="GI16" s="13">
        <v>440</v>
      </c>
      <c r="GJ16" s="13">
        <v>480</v>
      </c>
      <c r="GK16" s="13"/>
      <c r="GL16" s="13"/>
      <c r="GM16" s="92">
        <v>590</v>
      </c>
      <c r="GN16" s="14">
        <v>493</v>
      </c>
      <c r="GO16" s="17">
        <v>437</v>
      </c>
      <c r="GP16" s="13">
        <v>478</v>
      </c>
      <c r="GQ16" s="13">
        <v>560</v>
      </c>
      <c r="GR16" s="13">
        <v>717</v>
      </c>
      <c r="GS16" s="14">
        <v>547</v>
      </c>
      <c r="GT16" s="8">
        <v>327</v>
      </c>
      <c r="GU16" s="9">
        <v>378</v>
      </c>
      <c r="GV16" s="9">
        <v>449</v>
      </c>
      <c r="GW16" s="9">
        <v>484</v>
      </c>
      <c r="GX16" s="10">
        <v>428</v>
      </c>
      <c r="GY16" s="17">
        <v>444</v>
      </c>
      <c r="GZ16" s="13">
        <v>506</v>
      </c>
      <c r="HA16" s="13">
        <v>616</v>
      </c>
      <c r="HB16" s="13">
        <v>755</v>
      </c>
      <c r="HC16" s="14">
        <v>569</v>
      </c>
      <c r="HD16" s="17">
        <v>367</v>
      </c>
      <c r="HE16" s="13">
        <v>430</v>
      </c>
      <c r="HF16" s="13">
        <v>532</v>
      </c>
      <c r="HG16" s="13">
        <v>642</v>
      </c>
      <c r="HH16" s="14">
        <v>499</v>
      </c>
      <c r="HI16" s="17">
        <v>402</v>
      </c>
      <c r="HJ16" s="13">
        <v>478</v>
      </c>
      <c r="HK16" s="13">
        <v>565</v>
      </c>
      <c r="HL16" s="13">
        <v>568</v>
      </c>
      <c r="HM16" s="14">
        <v>521</v>
      </c>
    </row>
    <row r="17" spans="1:221" x14ac:dyDescent="0.25">
      <c r="A17" s="12">
        <v>1998</v>
      </c>
      <c r="B17" s="17">
        <v>590</v>
      </c>
      <c r="C17" s="13">
        <v>580</v>
      </c>
      <c r="D17" s="13">
        <v>500</v>
      </c>
      <c r="E17" s="13">
        <v>550</v>
      </c>
      <c r="F17" s="13"/>
      <c r="G17" s="13"/>
      <c r="H17" s="88">
        <v>675</v>
      </c>
      <c r="I17" s="13">
        <v>650</v>
      </c>
      <c r="J17" s="13">
        <v>575</v>
      </c>
      <c r="K17" s="13">
        <v>630</v>
      </c>
      <c r="L17" s="13"/>
      <c r="M17" s="89"/>
      <c r="N17" s="13">
        <v>870</v>
      </c>
      <c r="O17" s="13">
        <v>800</v>
      </c>
      <c r="P17" s="13">
        <v>700</v>
      </c>
      <c r="Q17" s="13">
        <v>760</v>
      </c>
      <c r="R17" s="13"/>
      <c r="S17" s="13"/>
      <c r="T17" s="92">
        <v>1005</v>
      </c>
      <c r="U17" s="105">
        <v>730</v>
      </c>
      <c r="V17" s="17">
        <v>464</v>
      </c>
      <c r="W17" s="13">
        <v>569</v>
      </c>
      <c r="X17" s="13">
        <v>722</v>
      </c>
      <c r="Y17" s="13">
        <v>891</v>
      </c>
      <c r="Z17" s="14">
        <v>613</v>
      </c>
      <c r="AA17" s="17">
        <v>431</v>
      </c>
      <c r="AB17" s="13">
        <v>430</v>
      </c>
      <c r="AC17" s="13">
        <v>350</v>
      </c>
      <c r="AD17" s="13">
        <v>400</v>
      </c>
      <c r="AE17" s="13">
        <v>450</v>
      </c>
      <c r="AF17" s="13">
        <v>500</v>
      </c>
      <c r="AG17" s="88">
        <v>574</v>
      </c>
      <c r="AH17" s="13">
        <v>575</v>
      </c>
      <c r="AI17" s="13">
        <v>475</v>
      </c>
      <c r="AJ17" s="13">
        <v>545</v>
      </c>
      <c r="AK17" s="13">
        <v>600</v>
      </c>
      <c r="AL17" s="89">
        <v>665</v>
      </c>
      <c r="AM17" s="13">
        <v>707</v>
      </c>
      <c r="AN17" s="13">
        <v>710</v>
      </c>
      <c r="AO17" s="13">
        <v>600</v>
      </c>
      <c r="AP17" s="13">
        <v>675</v>
      </c>
      <c r="AQ17" s="13">
        <v>750</v>
      </c>
      <c r="AR17" s="13">
        <v>800</v>
      </c>
      <c r="AS17" s="92">
        <v>682</v>
      </c>
      <c r="AT17" s="105">
        <v>642</v>
      </c>
      <c r="AU17" s="17">
        <v>389</v>
      </c>
      <c r="AV17" s="13">
        <v>380</v>
      </c>
      <c r="AW17" s="13">
        <v>300</v>
      </c>
      <c r="AX17" s="13">
        <v>350</v>
      </c>
      <c r="AY17" s="13"/>
      <c r="AZ17" s="13"/>
      <c r="BA17" s="88">
        <v>450</v>
      </c>
      <c r="BB17" s="13">
        <v>435</v>
      </c>
      <c r="BC17" s="13">
        <v>365</v>
      </c>
      <c r="BD17" s="13">
        <v>410</v>
      </c>
      <c r="BE17" s="13"/>
      <c r="BF17" s="89"/>
      <c r="BG17" s="13">
        <v>551</v>
      </c>
      <c r="BH17" s="13">
        <v>540</v>
      </c>
      <c r="BI17" s="13">
        <v>460</v>
      </c>
      <c r="BJ17" s="13">
        <v>520</v>
      </c>
      <c r="BK17" s="13"/>
      <c r="BL17" s="13"/>
      <c r="BM17" s="92">
        <v>624</v>
      </c>
      <c r="BN17" s="14">
        <v>509</v>
      </c>
      <c r="BO17" s="17">
        <v>303</v>
      </c>
      <c r="BP17" s="13">
        <v>435</v>
      </c>
      <c r="BQ17" s="13">
        <v>528</v>
      </c>
      <c r="BR17" s="13">
        <v>632</v>
      </c>
      <c r="BS17" s="14">
        <v>481</v>
      </c>
      <c r="BT17" s="17">
        <v>323</v>
      </c>
      <c r="BU17" s="13">
        <v>425</v>
      </c>
      <c r="BV17" s="13">
        <v>516</v>
      </c>
      <c r="BW17" s="13">
        <v>570</v>
      </c>
      <c r="BX17" s="14">
        <v>481</v>
      </c>
      <c r="BY17" s="17">
        <v>338</v>
      </c>
      <c r="BZ17" s="13">
        <v>322</v>
      </c>
      <c r="CA17" s="13">
        <v>275</v>
      </c>
      <c r="CB17" s="13">
        <v>300</v>
      </c>
      <c r="CC17" s="13"/>
      <c r="CD17" s="13"/>
      <c r="CE17" s="88">
        <v>453</v>
      </c>
      <c r="CF17" s="13">
        <v>454</v>
      </c>
      <c r="CG17" s="13">
        <v>369</v>
      </c>
      <c r="CH17" s="13">
        <v>423</v>
      </c>
      <c r="CI17" s="13"/>
      <c r="CJ17" s="89"/>
      <c r="CK17" s="13">
        <v>574</v>
      </c>
      <c r="CL17" s="13">
        <v>578</v>
      </c>
      <c r="CM17" s="13">
        <v>465</v>
      </c>
      <c r="CN17" s="13">
        <v>545</v>
      </c>
      <c r="CO17" s="13"/>
      <c r="CP17" s="13"/>
      <c r="CQ17" s="92">
        <v>671</v>
      </c>
      <c r="CR17" s="14">
        <v>496</v>
      </c>
      <c r="CS17" s="17">
        <v>589</v>
      </c>
      <c r="CT17" s="13">
        <v>570</v>
      </c>
      <c r="CU17" s="13">
        <v>499</v>
      </c>
      <c r="CV17" s="13">
        <v>550</v>
      </c>
      <c r="CW17" s="13"/>
      <c r="CX17" s="13"/>
      <c r="CY17" s="88">
        <v>729</v>
      </c>
      <c r="CZ17" s="13">
        <v>720</v>
      </c>
      <c r="DA17" s="13">
        <v>628</v>
      </c>
      <c r="DB17" s="13">
        <v>690</v>
      </c>
      <c r="DC17" s="13"/>
      <c r="DD17" s="89"/>
      <c r="DE17" s="13">
        <v>881</v>
      </c>
      <c r="DF17" s="13">
        <v>850</v>
      </c>
      <c r="DG17" s="13">
        <v>750</v>
      </c>
      <c r="DH17" s="13">
        <v>825</v>
      </c>
      <c r="DI17" s="13"/>
      <c r="DJ17" s="13"/>
      <c r="DK17" s="92">
        <v>1052</v>
      </c>
      <c r="DL17" s="14">
        <v>813</v>
      </c>
      <c r="DM17" s="17">
        <v>493</v>
      </c>
      <c r="DN17" s="13">
        <v>495</v>
      </c>
      <c r="DO17" s="13">
        <v>440</v>
      </c>
      <c r="DP17" s="13">
        <v>479</v>
      </c>
      <c r="DQ17" s="13"/>
      <c r="DR17" s="13"/>
      <c r="DS17" s="88">
        <v>615</v>
      </c>
      <c r="DT17" s="13">
        <v>600</v>
      </c>
      <c r="DU17" s="13">
        <v>550</v>
      </c>
      <c r="DV17" s="13">
        <v>580</v>
      </c>
      <c r="DW17" s="13"/>
      <c r="DX17" s="89"/>
      <c r="DY17" s="13">
        <v>754</v>
      </c>
      <c r="DZ17" s="13">
        <v>735</v>
      </c>
      <c r="EA17" s="13">
        <v>650</v>
      </c>
      <c r="EB17" s="13">
        <v>710</v>
      </c>
      <c r="EC17" s="13"/>
      <c r="ED17" s="13"/>
      <c r="EE17" s="92">
        <v>928</v>
      </c>
      <c r="EF17" s="14">
        <v>695</v>
      </c>
      <c r="EG17" s="17">
        <v>403</v>
      </c>
      <c r="EH17" s="13">
        <v>400</v>
      </c>
      <c r="EI17" s="13">
        <v>350</v>
      </c>
      <c r="EJ17" s="13">
        <v>375</v>
      </c>
      <c r="EK17" s="13"/>
      <c r="EL17" s="13"/>
      <c r="EM17" s="88">
        <v>539</v>
      </c>
      <c r="EN17" s="13">
        <v>520</v>
      </c>
      <c r="EO17" s="13">
        <v>470</v>
      </c>
      <c r="EP17" s="13">
        <v>500</v>
      </c>
      <c r="EQ17" s="13"/>
      <c r="ER17" s="89"/>
      <c r="ES17" s="13">
        <v>662</v>
      </c>
      <c r="ET17" s="13">
        <v>632</v>
      </c>
      <c r="EU17" s="13">
        <v>571</v>
      </c>
      <c r="EV17" s="13">
        <v>620</v>
      </c>
      <c r="EW17" s="13"/>
      <c r="EX17" s="13"/>
      <c r="EY17" s="92">
        <v>821</v>
      </c>
      <c r="EZ17" s="14">
        <v>616</v>
      </c>
      <c r="FA17" s="17">
        <v>365</v>
      </c>
      <c r="FB17" s="13">
        <v>350</v>
      </c>
      <c r="FC17" s="13">
        <v>300</v>
      </c>
      <c r="FD17" s="13">
        <v>330</v>
      </c>
      <c r="FE17" s="13"/>
      <c r="FF17" s="13"/>
      <c r="FG17" s="88">
        <v>438</v>
      </c>
      <c r="FH17" s="13">
        <v>400</v>
      </c>
      <c r="FI17" s="13">
        <v>350</v>
      </c>
      <c r="FJ17" s="13">
        <v>387</v>
      </c>
      <c r="FK17" s="13"/>
      <c r="FL17" s="89"/>
      <c r="FM17" s="13">
        <v>499</v>
      </c>
      <c r="FN17" s="13">
        <v>470</v>
      </c>
      <c r="FO17" s="13">
        <v>400</v>
      </c>
      <c r="FP17" s="13">
        <v>450</v>
      </c>
      <c r="FQ17" s="13"/>
      <c r="FR17" s="13"/>
      <c r="FS17" s="92">
        <v>596</v>
      </c>
      <c r="FT17" s="14">
        <v>480</v>
      </c>
      <c r="FU17" s="17">
        <v>350</v>
      </c>
      <c r="FV17" s="13">
        <v>335</v>
      </c>
      <c r="FW17" s="13">
        <v>290</v>
      </c>
      <c r="FX17" s="13">
        <v>325</v>
      </c>
      <c r="FY17" s="13"/>
      <c r="FZ17" s="13"/>
      <c r="GA17" s="88">
        <v>445</v>
      </c>
      <c r="GB17" s="13">
        <v>420</v>
      </c>
      <c r="GC17" s="13">
        <v>360</v>
      </c>
      <c r="GD17" s="13">
        <v>400</v>
      </c>
      <c r="GE17" s="13"/>
      <c r="GF17" s="89"/>
      <c r="GG17" s="13">
        <v>513</v>
      </c>
      <c r="GH17" s="13">
        <v>498</v>
      </c>
      <c r="GI17" s="13">
        <v>435</v>
      </c>
      <c r="GJ17" s="13">
        <v>480</v>
      </c>
      <c r="GK17" s="13"/>
      <c r="GL17" s="13"/>
      <c r="GM17" s="92">
        <v>595</v>
      </c>
      <c r="GN17" s="14">
        <v>496</v>
      </c>
      <c r="GO17" s="17">
        <v>429</v>
      </c>
      <c r="GP17" s="13">
        <v>477</v>
      </c>
      <c r="GQ17" s="13">
        <v>572</v>
      </c>
      <c r="GR17" s="13">
        <v>718</v>
      </c>
      <c r="GS17" s="14">
        <v>553</v>
      </c>
      <c r="GT17" s="8">
        <v>321</v>
      </c>
      <c r="GU17" s="9">
        <v>386</v>
      </c>
      <c r="GV17" s="9">
        <v>452</v>
      </c>
      <c r="GW17" s="9">
        <v>492</v>
      </c>
      <c r="GX17" s="10">
        <v>435</v>
      </c>
      <c r="GY17" s="17">
        <v>454</v>
      </c>
      <c r="GZ17" s="13">
        <v>511</v>
      </c>
      <c r="HA17" s="13">
        <v>632</v>
      </c>
      <c r="HB17" s="13">
        <v>792</v>
      </c>
      <c r="HC17" s="14">
        <v>581</v>
      </c>
      <c r="HD17" s="17">
        <v>365</v>
      </c>
      <c r="HE17" s="13">
        <v>433</v>
      </c>
      <c r="HF17" s="13">
        <v>533</v>
      </c>
      <c r="HG17" s="13">
        <v>638</v>
      </c>
      <c r="HH17" s="14">
        <v>504</v>
      </c>
      <c r="HI17" s="17">
        <v>384</v>
      </c>
      <c r="HJ17" s="13">
        <v>467</v>
      </c>
      <c r="HK17" s="13">
        <v>513</v>
      </c>
      <c r="HL17" s="13">
        <v>562</v>
      </c>
      <c r="HM17" s="14">
        <v>485</v>
      </c>
    </row>
    <row r="18" spans="1:221" x14ac:dyDescent="0.25">
      <c r="A18" s="12">
        <v>1999</v>
      </c>
      <c r="B18" s="17">
        <v>585</v>
      </c>
      <c r="C18" s="13">
        <v>580</v>
      </c>
      <c r="D18" s="13">
        <v>500</v>
      </c>
      <c r="E18" s="13">
        <v>565</v>
      </c>
      <c r="F18" s="13"/>
      <c r="G18" s="13"/>
      <c r="H18" s="88">
        <v>683</v>
      </c>
      <c r="I18" s="13">
        <v>670</v>
      </c>
      <c r="J18" s="13">
        <v>575</v>
      </c>
      <c r="K18" s="13">
        <v>640</v>
      </c>
      <c r="L18" s="13"/>
      <c r="M18" s="89"/>
      <c r="N18" s="13">
        <v>864</v>
      </c>
      <c r="O18" s="13">
        <v>800</v>
      </c>
      <c r="P18" s="13">
        <v>696</v>
      </c>
      <c r="Q18" s="13">
        <v>770</v>
      </c>
      <c r="R18" s="13"/>
      <c r="S18" s="13"/>
      <c r="T18" s="92">
        <v>993</v>
      </c>
      <c r="U18" s="105">
        <v>733</v>
      </c>
      <c r="V18" s="17">
        <v>468</v>
      </c>
      <c r="W18" s="13">
        <v>574</v>
      </c>
      <c r="X18" s="13">
        <v>728</v>
      </c>
      <c r="Y18" s="13">
        <v>898</v>
      </c>
      <c r="Z18" s="14">
        <v>619</v>
      </c>
      <c r="AA18" s="17">
        <v>453</v>
      </c>
      <c r="AB18" s="13">
        <v>440</v>
      </c>
      <c r="AC18" s="13">
        <v>365</v>
      </c>
      <c r="AD18" s="13">
        <v>400</v>
      </c>
      <c r="AE18" s="13">
        <v>475</v>
      </c>
      <c r="AF18" s="13">
        <v>525</v>
      </c>
      <c r="AG18" s="88">
        <v>600</v>
      </c>
      <c r="AH18" s="13">
        <v>595</v>
      </c>
      <c r="AI18" s="13">
        <v>500</v>
      </c>
      <c r="AJ18" s="13">
        <v>565</v>
      </c>
      <c r="AK18" s="13">
        <v>610</v>
      </c>
      <c r="AL18" s="89">
        <v>675</v>
      </c>
      <c r="AM18" s="13">
        <v>739</v>
      </c>
      <c r="AN18" s="13">
        <v>725</v>
      </c>
      <c r="AO18" s="13">
        <v>625</v>
      </c>
      <c r="AP18" s="13">
        <v>700</v>
      </c>
      <c r="AQ18" s="13">
        <v>750</v>
      </c>
      <c r="AR18" s="13">
        <v>810</v>
      </c>
      <c r="AS18" s="92">
        <v>704</v>
      </c>
      <c r="AT18" s="105">
        <v>667</v>
      </c>
      <c r="AU18" s="17">
        <v>402</v>
      </c>
      <c r="AV18" s="13">
        <v>400</v>
      </c>
      <c r="AW18" s="13">
        <v>315</v>
      </c>
      <c r="AX18" s="13">
        <v>365</v>
      </c>
      <c r="AY18" s="13"/>
      <c r="AZ18" s="13"/>
      <c r="BA18" s="88">
        <v>468</v>
      </c>
      <c r="BB18" s="13">
        <v>450</v>
      </c>
      <c r="BC18" s="13">
        <v>375</v>
      </c>
      <c r="BD18" s="13">
        <v>425</v>
      </c>
      <c r="BE18" s="13"/>
      <c r="BF18" s="89"/>
      <c r="BG18" s="13">
        <v>576</v>
      </c>
      <c r="BH18" s="13">
        <v>555</v>
      </c>
      <c r="BI18" s="13">
        <v>490</v>
      </c>
      <c r="BJ18" s="13">
        <v>540</v>
      </c>
      <c r="BK18" s="13"/>
      <c r="BL18" s="13"/>
      <c r="BM18" s="92">
        <v>656</v>
      </c>
      <c r="BN18" s="14">
        <v>527</v>
      </c>
      <c r="BO18" s="17">
        <v>325</v>
      </c>
      <c r="BP18" s="13">
        <v>458</v>
      </c>
      <c r="BQ18" s="13">
        <v>551</v>
      </c>
      <c r="BR18" s="13">
        <v>652</v>
      </c>
      <c r="BS18" s="14">
        <v>505</v>
      </c>
      <c r="BT18" s="17">
        <v>339</v>
      </c>
      <c r="BU18" s="13">
        <v>434</v>
      </c>
      <c r="BV18" s="13">
        <v>530</v>
      </c>
      <c r="BW18" s="13">
        <v>613</v>
      </c>
      <c r="BX18" s="14">
        <v>493</v>
      </c>
      <c r="BY18" s="17">
        <v>337</v>
      </c>
      <c r="BZ18" s="13">
        <v>320</v>
      </c>
      <c r="CA18" s="13">
        <v>275</v>
      </c>
      <c r="CB18" s="13">
        <v>300</v>
      </c>
      <c r="CC18" s="13"/>
      <c r="CD18" s="13"/>
      <c r="CE18" s="88">
        <v>456</v>
      </c>
      <c r="CF18" s="13">
        <v>464</v>
      </c>
      <c r="CG18" s="13">
        <v>365</v>
      </c>
      <c r="CH18" s="13">
        <v>426</v>
      </c>
      <c r="CI18" s="13"/>
      <c r="CJ18" s="89"/>
      <c r="CK18" s="13">
        <v>582</v>
      </c>
      <c r="CL18" s="13">
        <v>585</v>
      </c>
      <c r="CM18" s="13">
        <v>470</v>
      </c>
      <c r="CN18" s="13">
        <v>556</v>
      </c>
      <c r="CO18" s="13"/>
      <c r="CP18" s="13"/>
      <c r="CQ18" s="92">
        <v>677</v>
      </c>
      <c r="CR18" s="14">
        <v>501</v>
      </c>
      <c r="CS18" s="17">
        <v>628</v>
      </c>
      <c r="CT18" s="13">
        <v>615</v>
      </c>
      <c r="CU18" s="13">
        <v>517</v>
      </c>
      <c r="CV18" s="13">
        <v>580</v>
      </c>
      <c r="CW18" s="13"/>
      <c r="CX18" s="13"/>
      <c r="CY18" s="88">
        <v>770</v>
      </c>
      <c r="CZ18" s="13">
        <v>750</v>
      </c>
      <c r="DA18" s="13">
        <v>656</v>
      </c>
      <c r="DB18" s="13">
        <v>730</v>
      </c>
      <c r="DC18" s="13"/>
      <c r="DD18" s="89"/>
      <c r="DE18" s="13">
        <v>916</v>
      </c>
      <c r="DF18" s="13">
        <v>885</v>
      </c>
      <c r="DG18" s="13">
        <v>778</v>
      </c>
      <c r="DH18" s="13">
        <v>850</v>
      </c>
      <c r="DI18" s="13"/>
      <c r="DJ18" s="13"/>
      <c r="DK18" s="92">
        <v>1082</v>
      </c>
      <c r="DL18" s="14">
        <v>850</v>
      </c>
      <c r="DM18" s="17">
        <v>513</v>
      </c>
      <c r="DN18" s="13">
        <v>515</v>
      </c>
      <c r="DO18" s="13">
        <v>460</v>
      </c>
      <c r="DP18" s="13">
        <v>499</v>
      </c>
      <c r="DQ18" s="13"/>
      <c r="DR18" s="13"/>
      <c r="DS18" s="88">
        <v>637</v>
      </c>
      <c r="DT18" s="13">
        <v>639</v>
      </c>
      <c r="DU18" s="13">
        <v>560</v>
      </c>
      <c r="DV18" s="13">
        <v>610</v>
      </c>
      <c r="DW18" s="13"/>
      <c r="DX18" s="89"/>
      <c r="DY18" s="13">
        <v>783</v>
      </c>
      <c r="DZ18" s="13">
        <v>760</v>
      </c>
      <c r="EA18" s="13">
        <v>675</v>
      </c>
      <c r="EB18" s="13">
        <v>740</v>
      </c>
      <c r="EC18" s="13"/>
      <c r="ED18" s="13"/>
      <c r="EE18" s="92">
        <v>950</v>
      </c>
      <c r="EF18" s="14">
        <v>721</v>
      </c>
      <c r="EG18" s="17">
        <v>423</v>
      </c>
      <c r="EH18" s="13">
        <v>420</v>
      </c>
      <c r="EI18" s="13">
        <v>360</v>
      </c>
      <c r="EJ18" s="13">
        <v>400</v>
      </c>
      <c r="EK18" s="13"/>
      <c r="EL18" s="13"/>
      <c r="EM18" s="88">
        <v>563</v>
      </c>
      <c r="EN18" s="13">
        <v>545</v>
      </c>
      <c r="EO18" s="13">
        <v>490</v>
      </c>
      <c r="EP18" s="13">
        <v>525</v>
      </c>
      <c r="EQ18" s="13"/>
      <c r="ER18" s="89"/>
      <c r="ES18" s="13">
        <v>698</v>
      </c>
      <c r="ET18" s="13">
        <v>663</v>
      </c>
      <c r="EU18" s="13">
        <v>600</v>
      </c>
      <c r="EV18" s="13">
        <v>650</v>
      </c>
      <c r="EW18" s="13"/>
      <c r="EX18" s="13"/>
      <c r="EY18" s="92">
        <v>860</v>
      </c>
      <c r="EZ18" s="14">
        <v>646</v>
      </c>
      <c r="FA18" s="17">
        <v>372</v>
      </c>
      <c r="FB18" s="13">
        <v>350</v>
      </c>
      <c r="FC18" s="13">
        <v>300</v>
      </c>
      <c r="FD18" s="13">
        <v>333</v>
      </c>
      <c r="FE18" s="13"/>
      <c r="FF18" s="13"/>
      <c r="FG18" s="88">
        <v>452</v>
      </c>
      <c r="FH18" s="13">
        <v>410</v>
      </c>
      <c r="FI18" s="13">
        <v>350</v>
      </c>
      <c r="FJ18" s="13">
        <v>395</v>
      </c>
      <c r="FK18" s="13"/>
      <c r="FL18" s="89"/>
      <c r="FM18" s="13">
        <v>506</v>
      </c>
      <c r="FN18" s="13">
        <v>475</v>
      </c>
      <c r="FO18" s="13">
        <v>400</v>
      </c>
      <c r="FP18" s="13">
        <v>450</v>
      </c>
      <c r="FQ18" s="13"/>
      <c r="FR18" s="13"/>
      <c r="FS18" s="92">
        <v>613</v>
      </c>
      <c r="FT18" s="14">
        <v>492</v>
      </c>
      <c r="FU18" s="17">
        <v>364</v>
      </c>
      <c r="FV18" s="13">
        <v>340</v>
      </c>
      <c r="FW18" s="13">
        <v>295</v>
      </c>
      <c r="FX18" s="13">
        <v>325</v>
      </c>
      <c r="FY18" s="13"/>
      <c r="FZ18" s="13"/>
      <c r="GA18" s="88">
        <v>450</v>
      </c>
      <c r="GB18" s="13">
        <v>420</v>
      </c>
      <c r="GC18" s="13">
        <v>358</v>
      </c>
      <c r="GD18" s="13">
        <v>400</v>
      </c>
      <c r="GE18" s="13"/>
      <c r="GF18" s="89"/>
      <c r="GG18" s="13">
        <v>511</v>
      </c>
      <c r="GH18" s="13">
        <v>500</v>
      </c>
      <c r="GI18" s="13">
        <v>440</v>
      </c>
      <c r="GJ18" s="13">
        <v>480</v>
      </c>
      <c r="GK18" s="13"/>
      <c r="GL18" s="13"/>
      <c r="GM18" s="92">
        <v>597</v>
      </c>
      <c r="GN18" s="14">
        <v>497</v>
      </c>
      <c r="GO18" s="17">
        <v>454</v>
      </c>
      <c r="GP18" s="13">
        <v>487</v>
      </c>
      <c r="GQ18" s="13">
        <v>576</v>
      </c>
      <c r="GR18" s="13">
        <v>662</v>
      </c>
      <c r="GS18" s="14">
        <v>557</v>
      </c>
      <c r="GT18" s="8">
        <v>337</v>
      </c>
      <c r="GU18" s="9">
        <v>396</v>
      </c>
      <c r="GV18" s="9">
        <v>457</v>
      </c>
      <c r="GW18" s="9">
        <v>499</v>
      </c>
      <c r="GX18" s="10">
        <v>439</v>
      </c>
      <c r="GY18" s="17">
        <v>469</v>
      </c>
      <c r="GZ18" s="13">
        <v>523</v>
      </c>
      <c r="HA18" s="13">
        <v>637</v>
      </c>
      <c r="HB18" s="13">
        <v>792</v>
      </c>
      <c r="HC18" s="14">
        <v>590</v>
      </c>
      <c r="HD18" s="17">
        <v>354</v>
      </c>
      <c r="HE18" s="13">
        <v>433</v>
      </c>
      <c r="HF18" s="13">
        <v>536</v>
      </c>
      <c r="HG18" s="13">
        <v>679</v>
      </c>
      <c r="HH18" s="14">
        <v>510</v>
      </c>
      <c r="HI18" s="17">
        <v>386</v>
      </c>
      <c r="HJ18" s="13">
        <v>462</v>
      </c>
      <c r="HK18" s="13">
        <v>515</v>
      </c>
      <c r="HL18" s="13">
        <v>542</v>
      </c>
      <c r="HM18" s="14">
        <v>488</v>
      </c>
    </row>
    <row r="19" spans="1:221" x14ac:dyDescent="0.25">
      <c r="A19" s="12">
        <v>2000</v>
      </c>
      <c r="B19" s="17">
        <v>598</v>
      </c>
      <c r="C19" s="13">
        <v>600</v>
      </c>
      <c r="D19" s="13">
        <v>500</v>
      </c>
      <c r="E19" s="13">
        <v>565</v>
      </c>
      <c r="F19" s="13"/>
      <c r="G19" s="13"/>
      <c r="H19" s="88">
        <v>695</v>
      </c>
      <c r="I19" s="13">
        <v>675</v>
      </c>
      <c r="J19" s="13">
        <v>585</v>
      </c>
      <c r="K19" s="13">
        <v>650</v>
      </c>
      <c r="L19" s="13"/>
      <c r="M19" s="89"/>
      <c r="N19" s="13">
        <v>890</v>
      </c>
      <c r="O19" s="13">
        <v>815</v>
      </c>
      <c r="P19" s="13">
        <v>705</v>
      </c>
      <c r="Q19" s="13">
        <v>775</v>
      </c>
      <c r="R19" s="13"/>
      <c r="S19" s="13"/>
      <c r="T19" s="92">
        <v>1022</v>
      </c>
      <c r="U19" s="105">
        <v>749</v>
      </c>
      <c r="V19" s="17">
        <v>471</v>
      </c>
      <c r="W19" s="13">
        <v>579</v>
      </c>
      <c r="X19" s="13">
        <v>731</v>
      </c>
      <c r="Y19" s="13">
        <v>894</v>
      </c>
      <c r="Z19" s="14">
        <v>624</v>
      </c>
      <c r="AA19" s="17">
        <v>474</v>
      </c>
      <c r="AB19" s="13">
        <v>460</v>
      </c>
      <c r="AC19" s="13">
        <v>395</v>
      </c>
      <c r="AD19" s="13">
        <v>450</v>
      </c>
      <c r="AE19" s="13">
        <v>495</v>
      </c>
      <c r="AF19" s="13">
        <v>550</v>
      </c>
      <c r="AG19" s="88">
        <v>611</v>
      </c>
      <c r="AH19" s="13">
        <v>600</v>
      </c>
      <c r="AI19" s="13">
        <v>525</v>
      </c>
      <c r="AJ19" s="13">
        <v>575</v>
      </c>
      <c r="AK19" s="13">
        <v>625</v>
      </c>
      <c r="AL19" s="89">
        <v>680</v>
      </c>
      <c r="AM19" s="13">
        <v>740</v>
      </c>
      <c r="AN19" s="13">
        <v>735</v>
      </c>
      <c r="AO19" s="13">
        <v>645</v>
      </c>
      <c r="AP19" s="13">
        <v>700</v>
      </c>
      <c r="AQ19" s="13">
        <v>750</v>
      </c>
      <c r="AR19" s="13">
        <v>823</v>
      </c>
      <c r="AS19" s="92">
        <v>713</v>
      </c>
      <c r="AT19" s="105">
        <v>674</v>
      </c>
      <c r="AU19" s="17">
        <v>421</v>
      </c>
      <c r="AV19" s="13">
        <v>420</v>
      </c>
      <c r="AW19" s="13">
        <v>335</v>
      </c>
      <c r="AX19" s="13">
        <v>395</v>
      </c>
      <c r="AY19" s="13"/>
      <c r="AZ19" s="13"/>
      <c r="BA19" s="88">
        <v>489</v>
      </c>
      <c r="BB19" s="13">
        <v>475</v>
      </c>
      <c r="BC19" s="13">
        <v>400</v>
      </c>
      <c r="BD19" s="13">
        <v>450</v>
      </c>
      <c r="BE19" s="13"/>
      <c r="BF19" s="89"/>
      <c r="BG19" s="13">
        <v>601</v>
      </c>
      <c r="BH19" s="13">
        <v>580</v>
      </c>
      <c r="BI19" s="13">
        <v>505</v>
      </c>
      <c r="BJ19" s="13">
        <v>560</v>
      </c>
      <c r="BK19" s="13"/>
      <c r="BL19" s="13"/>
      <c r="BM19" s="92">
        <v>670</v>
      </c>
      <c r="BN19" s="14">
        <v>550</v>
      </c>
      <c r="BO19" s="17">
        <v>328</v>
      </c>
      <c r="BP19" s="13">
        <v>461</v>
      </c>
      <c r="BQ19" s="13">
        <v>553</v>
      </c>
      <c r="BR19" s="13">
        <v>667</v>
      </c>
      <c r="BS19" s="14">
        <v>507</v>
      </c>
      <c r="BT19" s="17">
        <v>346</v>
      </c>
      <c r="BU19" s="13">
        <v>442</v>
      </c>
      <c r="BV19" s="13">
        <v>542</v>
      </c>
      <c r="BW19" s="13">
        <v>617</v>
      </c>
      <c r="BX19" s="14">
        <v>501</v>
      </c>
      <c r="BY19" s="17">
        <v>339</v>
      </c>
      <c r="BZ19" s="13">
        <v>325</v>
      </c>
      <c r="CA19" s="13">
        <v>281</v>
      </c>
      <c r="CB19" s="13">
        <v>300</v>
      </c>
      <c r="CC19" s="13"/>
      <c r="CD19" s="13"/>
      <c r="CE19" s="88">
        <v>473</v>
      </c>
      <c r="CF19" s="13">
        <v>474</v>
      </c>
      <c r="CG19" s="13">
        <v>380</v>
      </c>
      <c r="CH19" s="13">
        <v>436</v>
      </c>
      <c r="CI19" s="13"/>
      <c r="CJ19" s="89"/>
      <c r="CK19" s="13">
        <v>588</v>
      </c>
      <c r="CL19" s="13">
        <v>589</v>
      </c>
      <c r="CM19" s="13">
        <v>480</v>
      </c>
      <c r="CN19" s="13">
        <v>556</v>
      </c>
      <c r="CO19" s="13"/>
      <c r="CP19" s="13"/>
      <c r="CQ19" s="92">
        <v>729</v>
      </c>
      <c r="CR19" s="14">
        <v>516</v>
      </c>
      <c r="CS19" s="17">
        <v>683</v>
      </c>
      <c r="CT19" s="13">
        <v>675</v>
      </c>
      <c r="CU19" s="13">
        <v>550</v>
      </c>
      <c r="CV19" s="13">
        <v>639</v>
      </c>
      <c r="CW19" s="13"/>
      <c r="CX19" s="13"/>
      <c r="CY19" s="88">
        <v>830</v>
      </c>
      <c r="CZ19" s="13">
        <v>800</v>
      </c>
      <c r="DA19" s="13">
        <v>700</v>
      </c>
      <c r="DB19" s="13">
        <v>778</v>
      </c>
      <c r="DC19" s="13"/>
      <c r="DD19" s="89"/>
      <c r="DE19" s="13">
        <v>979</v>
      </c>
      <c r="DF19" s="13">
        <v>930</v>
      </c>
      <c r="DG19" s="13">
        <v>825</v>
      </c>
      <c r="DH19" s="13">
        <v>900</v>
      </c>
      <c r="DI19" s="13"/>
      <c r="DJ19" s="13"/>
      <c r="DK19" s="92">
        <v>1165</v>
      </c>
      <c r="DL19" s="14">
        <v>913</v>
      </c>
      <c r="DM19" s="17">
        <v>573</v>
      </c>
      <c r="DN19" s="13">
        <v>575</v>
      </c>
      <c r="DO19" s="13">
        <v>484</v>
      </c>
      <c r="DP19" s="13">
        <v>550</v>
      </c>
      <c r="DQ19" s="13"/>
      <c r="DR19" s="13"/>
      <c r="DS19" s="88">
        <v>723</v>
      </c>
      <c r="DT19" s="13">
        <v>716</v>
      </c>
      <c r="DU19" s="13">
        <v>630</v>
      </c>
      <c r="DV19" s="13">
        <v>695</v>
      </c>
      <c r="DW19" s="13"/>
      <c r="DX19" s="89"/>
      <c r="DY19" s="13">
        <v>877</v>
      </c>
      <c r="DZ19" s="13">
        <v>875</v>
      </c>
      <c r="EA19" s="13">
        <v>745</v>
      </c>
      <c r="EB19" s="13">
        <v>840</v>
      </c>
      <c r="EC19" s="13"/>
      <c r="ED19" s="13"/>
      <c r="EE19" s="92">
        <v>1056</v>
      </c>
      <c r="EF19" s="14">
        <v>814</v>
      </c>
      <c r="EG19" s="17">
        <v>460</v>
      </c>
      <c r="EH19" s="13">
        <v>439</v>
      </c>
      <c r="EI19" s="13">
        <v>380</v>
      </c>
      <c r="EJ19" s="13">
        <v>425</v>
      </c>
      <c r="EK19" s="13"/>
      <c r="EL19" s="13"/>
      <c r="EM19" s="88">
        <v>582</v>
      </c>
      <c r="EN19" s="13">
        <v>560</v>
      </c>
      <c r="EO19" s="13">
        <v>499</v>
      </c>
      <c r="EP19" s="13">
        <v>549</v>
      </c>
      <c r="EQ19" s="13"/>
      <c r="ER19" s="89"/>
      <c r="ES19" s="13">
        <v>719</v>
      </c>
      <c r="ET19" s="13">
        <v>689</v>
      </c>
      <c r="EU19" s="13">
        <v>620</v>
      </c>
      <c r="EV19" s="13">
        <v>675</v>
      </c>
      <c r="EW19" s="13"/>
      <c r="EX19" s="13"/>
      <c r="EY19" s="92">
        <v>864</v>
      </c>
      <c r="EZ19" s="14">
        <v>672</v>
      </c>
      <c r="FA19" s="17">
        <v>380</v>
      </c>
      <c r="FB19" s="13">
        <v>350</v>
      </c>
      <c r="FC19" s="13">
        <v>300</v>
      </c>
      <c r="FD19" s="13">
        <v>335</v>
      </c>
      <c r="FE19" s="13"/>
      <c r="FF19" s="13"/>
      <c r="FG19" s="88">
        <v>458</v>
      </c>
      <c r="FH19" s="13">
        <v>420</v>
      </c>
      <c r="FI19" s="13">
        <v>355</v>
      </c>
      <c r="FJ19" s="13">
        <v>400</v>
      </c>
      <c r="FK19" s="13"/>
      <c r="FL19" s="89"/>
      <c r="FM19" s="13">
        <v>509</v>
      </c>
      <c r="FN19" s="13">
        <v>475</v>
      </c>
      <c r="FO19" s="13">
        <v>400</v>
      </c>
      <c r="FP19" s="13">
        <v>450</v>
      </c>
      <c r="FQ19" s="13"/>
      <c r="FR19" s="13"/>
      <c r="FS19" s="92">
        <v>630</v>
      </c>
      <c r="FT19" s="14">
        <v>497</v>
      </c>
      <c r="FU19" s="17">
        <v>368</v>
      </c>
      <c r="FV19" s="13">
        <v>340</v>
      </c>
      <c r="FW19" s="13">
        <v>295</v>
      </c>
      <c r="FX19" s="13">
        <v>325</v>
      </c>
      <c r="FY19" s="13"/>
      <c r="FZ19" s="13"/>
      <c r="GA19" s="88">
        <v>459</v>
      </c>
      <c r="GB19" s="13">
        <v>425</v>
      </c>
      <c r="GC19" s="13">
        <v>360</v>
      </c>
      <c r="GD19" s="13">
        <v>400</v>
      </c>
      <c r="GE19" s="13"/>
      <c r="GF19" s="89"/>
      <c r="GG19" s="13">
        <v>518</v>
      </c>
      <c r="GH19" s="13">
        <v>500</v>
      </c>
      <c r="GI19" s="13">
        <v>445</v>
      </c>
      <c r="GJ19" s="13">
        <v>480</v>
      </c>
      <c r="GK19" s="13"/>
      <c r="GL19" s="13"/>
      <c r="GM19" s="92">
        <v>599</v>
      </c>
      <c r="GN19" s="14">
        <v>505</v>
      </c>
      <c r="GO19" s="17">
        <v>461</v>
      </c>
      <c r="GP19" s="13">
        <v>500</v>
      </c>
      <c r="GQ19" s="13">
        <v>591</v>
      </c>
      <c r="GR19" s="13">
        <v>735</v>
      </c>
      <c r="GS19" s="14">
        <v>578</v>
      </c>
      <c r="GT19" s="8">
        <v>336</v>
      </c>
      <c r="GU19" s="9">
        <v>402</v>
      </c>
      <c r="GV19" s="9">
        <v>460</v>
      </c>
      <c r="GW19" s="9">
        <v>508</v>
      </c>
      <c r="GX19" s="10">
        <v>444</v>
      </c>
      <c r="GY19" s="17">
        <v>491</v>
      </c>
      <c r="GZ19" s="13">
        <v>539</v>
      </c>
      <c r="HA19" s="13">
        <v>649</v>
      </c>
      <c r="HB19" s="13">
        <v>804</v>
      </c>
      <c r="HC19" s="14">
        <v>606</v>
      </c>
      <c r="HD19" s="17">
        <v>371</v>
      </c>
      <c r="HE19" s="13">
        <v>438</v>
      </c>
      <c r="HF19" s="13">
        <v>543</v>
      </c>
      <c r="HG19" s="13">
        <v>691</v>
      </c>
      <c r="HH19" s="14">
        <v>516</v>
      </c>
      <c r="HI19" s="17">
        <v>422</v>
      </c>
      <c r="HJ19" s="13">
        <v>477</v>
      </c>
      <c r="HK19" s="13">
        <v>551</v>
      </c>
      <c r="HL19" s="13">
        <v>571</v>
      </c>
      <c r="HM19" s="14">
        <v>516</v>
      </c>
    </row>
    <row r="20" spans="1:221" x14ac:dyDescent="0.25">
      <c r="A20" s="12">
        <v>2001</v>
      </c>
      <c r="B20" s="17">
        <v>621</v>
      </c>
      <c r="C20" s="13">
        <v>625</v>
      </c>
      <c r="D20" s="13">
        <v>520</v>
      </c>
      <c r="E20" s="13">
        <v>600</v>
      </c>
      <c r="F20" s="13"/>
      <c r="G20" s="13"/>
      <c r="H20" s="88">
        <v>726</v>
      </c>
      <c r="I20" s="13">
        <v>700</v>
      </c>
      <c r="J20" s="13">
        <v>602</v>
      </c>
      <c r="K20" s="13">
        <v>670</v>
      </c>
      <c r="L20" s="13"/>
      <c r="M20" s="89"/>
      <c r="N20" s="13">
        <v>919</v>
      </c>
      <c r="O20" s="13">
        <v>840</v>
      </c>
      <c r="P20" s="13">
        <v>725</v>
      </c>
      <c r="Q20" s="13">
        <v>800</v>
      </c>
      <c r="R20" s="13"/>
      <c r="S20" s="13"/>
      <c r="T20" s="92">
        <v>1060</v>
      </c>
      <c r="U20" s="105">
        <v>778</v>
      </c>
      <c r="V20" s="17">
        <v>482</v>
      </c>
      <c r="W20" s="13">
        <v>592</v>
      </c>
      <c r="X20" s="13">
        <v>751</v>
      </c>
      <c r="Y20" s="13">
        <v>922</v>
      </c>
      <c r="Z20" s="14">
        <v>639</v>
      </c>
      <c r="AA20" s="17">
        <v>492</v>
      </c>
      <c r="AB20" s="13">
        <v>475</v>
      </c>
      <c r="AC20" s="13">
        <v>400</v>
      </c>
      <c r="AD20" s="13">
        <v>450</v>
      </c>
      <c r="AE20" s="13">
        <v>500</v>
      </c>
      <c r="AF20" s="13">
        <v>590</v>
      </c>
      <c r="AG20" s="88">
        <v>649</v>
      </c>
      <c r="AH20" s="13">
        <v>650</v>
      </c>
      <c r="AI20" s="13">
        <v>550</v>
      </c>
      <c r="AJ20" s="13">
        <v>618</v>
      </c>
      <c r="AK20" s="13">
        <v>670</v>
      </c>
      <c r="AL20" s="89">
        <v>730</v>
      </c>
      <c r="AM20" s="13">
        <v>783</v>
      </c>
      <c r="AN20" s="13">
        <v>780</v>
      </c>
      <c r="AO20" s="13">
        <v>675</v>
      </c>
      <c r="AP20" s="13">
        <v>750</v>
      </c>
      <c r="AQ20" s="13">
        <v>800</v>
      </c>
      <c r="AR20" s="13">
        <v>880</v>
      </c>
      <c r="AS20" s="92">
        <v>751</v>
      </c>
      <c r="AT20" s="105">
        <v>713</v>
      </c>
      <c r="AU20" s="17">
        <v>458</v>
      </c>
      <c r="AV20" s="13">
        <v>450</v>
      </c>
      <c r="AW20" s="13">
        <v>375</v>
      </c>
      <c r="AX20" s="13">
        <v>425</v>
      </c>
      <c r="AY20" s="13"/>
      <c r="AZ20" s="13"/>
      <c r="BA20" s="88">
        <v>537</v>
      </c>
      <c r="BB20" s="13">
        <v>524</v>
      </c>
      <c r="BC20" s="13">
        <v>440</v>
      </c>
      <c r="BD20" s="13">
        <v>500</v>
      </c>
      <c r="BE20" s="13"/>
      <c r="BF20" s="89"/>
      <c r="BG20" s="13">
        <v>654</v>
      </c>
      <c r="BH20" s="13">
        <v>640</v>
      </c>
      <c r="BI20" s="13">
        <v>550</v>
      </c>
      <c r="BJ20" s="13">
        <v>610</v>
      </c>
      <c r="BK20" s="13"/>
      <c r="BL20" s="13"/>
      <c r="BM20" s="92">
        <v>734</v>
      </c>
      <c r="BN20" s="14">
        <v>600</v>
      </c>
      <c r="BO20" s="17">
        <v>334</v>
      </c>
      <c r="BP20" s="13">
        <v>476</v>
      </c>
      <c r="BQ20" s="13">
        <v>571</v>
      </c>
      <c r="BR20" s="13">
        <v>685</v>
      </c>
      <c r="BS20" s="14">
        <v>521</v>
      </c>
      <c r="BT20" s="17">
        <v>356</v>
      </c>
      <c r="BU20" s="13">
        <v>460</v>
      </c>
      <c r="BV20" s="13">
        <v>558</v>
      </c>
      <c r="BW20" s="13">
        <v>620</v>
      </c>
      <c r="BX20" s="14">
        <v>517</v>
      </c>
      <c r="BY20" s="17">
        <v>357</v>
      </c>
      <c r="BZ20" s="13">
        <v>342</v>
      </c>
      <c r="CA20" s="13">
        <v>285</v>
      </c>
      <c r="CB20" s="13">
        <v>325</v>
      </c>
      <c r="CC20" s="13"/>
      <c r="CD20" s="13"/>
      <c r="CE20" s="88">
        <v>476</v>
      </c>
      <c r="CF20" s="13">
        <v>490</v>
      </c>
      <c r="CG20" s="13">
        <v>388</v>
      </c>
      <c r="CH20" s="13">
        <v>450</v>
      </c>
      <c r="CI20" s="13"/>
      <c r="CJ20" s="89"/>
      <c r="CK20" s="13">
        <v>605</v>
      </c>
      <c r="CL20" s="13">
        <v>606</v>
      </c>
      <c r="CM20" s="13">
        <v>496</v>
      </c>
      <c r="CN20" s="13">
        <v>579</v>
      </c>
      <c r="CO20" s="13"/>
      <c r="CP20" s="13"/>
      <c r="CQ20" s="92">
        <v>706</v>
      </c>
      <c r="CR20" s="14">
        <v>522</v>
      </c>
      <c r="CS20" s="17">
        <v>695</v>
      </c>
      <c r="CT20" s="13">
        <v>675</v>
      </c>
      <c r="CU20" s="13">
        <v>569</v>
      </c>
      <c r="CV20" s="13">
        <v>650</v>
      </c>
      <c r="CW20" s="13"/>
      <c r="CX20" s="13"/>
      <c r="CY20" s="88">
        <v>866</v>
      </c>
      <c r="CZ20" s="13">
        <v>850</v>
      </c>
      <c r="DA20" s="13">
        <v>737</v>
      </c>
      <c r="DB20" s="13">
        <v>800</v>
      </c>
      <c r="DC20" s="13"/>
      <c r="DD20" s="89"/>
      <c r="DE20" s="13">
        <v>1027</v>
      </c>
      <c r="DF20" s="13">
        <v>975</v>
      </c>
      <c r="DG20" s="13">
        <v>850</v>
      </c>
      <c r="DH20" s="13">
        <v>950</v>
      </c>
      <c r="DI20" s="13"/>
      <c r="DJ20" s="13"/>
      <c r="DK20" s="92">
        <v>1224</v>
      </c>
      <c r="DL20" s="14">
        <v>954</v>
      </c>
      <c r="DM20" s="17">
        <v>622</v>
      </c>
      <c r="DN20" s="13">
        <v>625</v>
      </c>
      <c r="DO20" s="13">
        <v>525</v>
      </c>
      <c r="DP20" s="13">
        <v>600</v>
      </c>
      <c r="DQ20" s="13"/>
      <c r="DR20" s="13"/>
      <c r="DS20" s="88">
        <v>762</v>
      </c>
      <c r="DT20" s="13">
        <v>769</v>
      </c>
      <c r="DU20" s="13">
        <v>650</v>
      </c>
      <c r="DV20" s="13">
        <v>735</v>
      </c>
      <c r="DW20" s="13"/>
      <c r="DX20" s="89"/>
      <c r="DY20" s="13">
        <v>914</v>
      </c>
      <c r="DZ20" s="13">
        <v>900</v>
      </c>
      <c r="EA20" s="13">
        <v>750</v>
      </c>
      <c r="EB20" s="13">
        <v>850</v>
      </c>
      <c r="EC20" s="13"/>
      <c r="ED20" s="13"/>
      <c r="EE20" s="92">
        <v>1099</v>
      </c>
      <c r="EF20" s="14">
        <v>847</v>
      </c>
      <c r="EG20" s="17">
        <v>453</v>
      </c>
      <c r="EH20" s="13">
        <v>450</v>
      </c>
      <c r="EI20" s="13">
        <v>375</v>
      </c>
      <c r="EJ20" s="13">
        <v>421</v>
      </c>
      <c r="EK20" s="13"/>
      <c r="EL20" s="13"/>
      <c r="EM20" s="88">
        <v>608</v>
      </c>
      <c r="EN20" s="13">
        <v>595</v>
      </c>
      <c r="EO20" s="13">
        <v>525</v>
      </c>
      <c r="EP20" s="13">
        <v>575</v>
      </c>
      <c r="EQ20" s="13"/>
      <c r="ER20" s="89"/>
      <c r="ES20" s="13">
        <v>740</v>
      </c>
      <c r="ET20" s="13">
        <v>716</v>
      </c>
      <c r="EU20" s="13">
        <v>640</v>
      </c>
      <c r="EV20" s="13">
        <v>699</v>
      </c>
      <c r="EW20" s="13"/>
      <c r="EX20" s="13"/>
      <c r="EY20" s="92">
        <v>913</v>
      </c>
      <c r="EZ20" s="14">
        <v>690</v>
      </c>
      <c r="FA20" s="17">
        <v>404</v>
      </c>
      <c r="FB20" s="13">
        <v>380</v>
      </c>
      <c r="FC20" s="13">
        <v>325</v>
      </c>
      <c r="FD20" s="13">
        <v>360</v>
      </c>
      <c r="FE20" s="13"/>
      <c r="FF20" s="13"/>
      <c r="FG20" s="88">
        <v>476</v>
      </c>
      <c r="FH20" s="13">
        <v>435</v>
      </c>
      <c r="FI20" s="13">
        <v>360</v>
      </c>
      <c r="FJ20" s="13">
        <v>410</v>
      </c>
      <c r="FK20" s="13"/>
      <c r="FL20" s="89"/>
      <c r="FM20" s="13">
        <v>529</v>
      </c>
      <c r="FN20" s="13">
        <v>485</v>
      </c>
      <c r="FO20" s="13">
        <v>420</v>
      </c>
      <c r="FP20" s="13">
        <v>460</v>
      </c>
      <c r="FQ20" s="13"/>
      <c r="FR20" s="13"/>
      <c r="FS20" s="92">
        <v>652</v>
      </c>
      <c r="FT20" s="14">
        <v>517</v>
      </c>
      <c r="FU20" s="17">
        <v>380</v>
      </c>
      <c r="FV20" s="13">
        <v>350</v>
      </c>
      <c r="FW20" s="13">
        <v>312</v>
      </c>
      <c r="FX20" s="13">
        <v>345</v>
      </c>
      <c r="FY20" s="13"/>
      <c r="FZ20" s="13"/>
      <c r="GA20" s="88">
        <v>473</v>
      </c>
      <c r="GB20" s="13">
        <v>445</v>
      </c>
      <c r="GC20" s="13">
        <v>375</v>
      </c>
      <c r="GD20" s="13">
        <v>320</v>
      </c>
      <c r="GE20" s="13"/>
      <c r="GF20" s="89"/>
      <c r="GG20" s="13">
        <v>538</v>
      </c>
      <c r="GH20" s="13">
        <v>510</v>
      </c>
      <c r="GI20" s="13">
        <v>455</v>
      </c>
      <c r="GJ20" s="13">
        <v>500</v>
      </c>
      <c r="GK20" s="13"/>
      <c r="GL20" s="13"/>
      <c r="GM20" s="92">
        <v>632</v>
      </c>
      <c r="GN20" s="14">
        <v>523</v>
      </c>
      <c r="GO20" s="17">
        <v>458</v>
      </c>
      <c r="GP20" s="13">
        <v>515</v>
      </c>
      <c r="GQ20" s="13">
        <v>613</v>
      </c>
      <c r="GR20" s="13">
        <v>743</v>
      </c>
      <c r="GS20" s="14">
        <v>593</v>
      </c>
      <c r="GT20" s="8">
        <v>344</v>
      </c>
      <c r="GU20" s="9">
        <v>406</v>
      </c>
      <c r="GV20" s="9">
        <v>483</v>
      </c>
      <c r="GW20" s="9">
        <v>522</v>
      </c>
      <c r="GX20" s="10">
        <v>461</v>
      </c>
      <c r="GY20" s="17">
        <v>508</v>
      </c>
      <c r="GZ20" s="13">
        <v>554</v>
      </c>
      <c r="HA20" s="13">
        <v>674</v>
      </c>
      <c r="HB20" s="13">
        <v>867</v>
      </c>
      <c r="HC20" s="14">
        <v>630</v>
      </c>
      <c r="HD20" s="17">
        <v>357</v>
      </c>
      <c r="HE20" s="13">
        <v>448</v>
      </c>
      <c r="HF20" s="13">
        <v>566</v>
      </c>
      <c r="HG20" s="13">
        <v>710</v>
      </c>
      <c r="HH20" s="14">
        <v>537</v>
      </c>
      <c r="HI20" s="17">
        <v>408</v>
      </c>
      <c r="HJ20" s="13">
        <v>489</v>
      </c>
      <c r="HK20" s="13">
        <v>575</v>
      </c>
      <c r="HL20" s="13">
        <v>579</v>
      </c>
      <c r="HM20" s="14">
        <v>526</v>
      </c>
    </row>
    <row r="21" spans="1:221" x14ac:dyDescent="0.25">
      <c r="A21" s="12">
        <v>2002</v>
      </c>
      <c r="B21" s="17">
        <v>638</v>
      </c>
      <c r="C21" s="13">
        <v>630</v>
      </c>
      <c r="D21" s="13">
        <v>535</v>
      </c>
      <c r="E21" s="13">
        <v>600</v>
      </c>
      <c r="F21" s="13"/>
      <c r="G21" s="13"/>
      <c r="H21" s="88">
        <v>743</v>
      </c>
      <c r="I21" s="13">
        <v>720</v>
      </c>
      <c r="J21" s="13">
        <v>625</v>
      </c>
      <c r="K21" s="13">
        <v>680</v>
      </c>
      <c r="L21" s="13"/>
      <c r="M21" s="89"/>
      <c r="N21" s="13">
        <v>954</v>
      </c>
      <c r="O21" s="13">
        <v>860</v>
      </c>
      <c r="P21" s="13">
        <v>750</v>
      </c>
      <c r="Q21" s="13">
        <v>825</v>
      </c>
      <c r="R21" s="13"/>
      <c r="S21" s="13"/>
      <c r="T21" s="92">
        <v>1127</v>
      </c>
      <c r="U21" s="105">
        <v>801</v>
      </c>
      <c r="V21" s="17">
        <v>501</v>
      </c>
      <c r="W21" s="13">
        <v>605</v>
      </c>
      <c r="X21" s="13">
        <v>771</v>
      </c>
      <c r="Y21" s="13">
        <v>957</v>
      </c>
      <c r="Z21" s="14">
        <v>656</v>
      </c>
      <c r="AA21" s="17">
        <v>513</v>
      </c>
      <c r="AB21" s="13">
        <v>510</v>
      </c>
      <c r="AC21" s="13">
        <v>450</v>
      </c>
      <c r="AD21" s="13">
        <v>500</v>
      </c>
      <c r="AE21" s="13">
        <v>550</v>
      </c>
      <c r="AF21" s="13">
        <v>590</v>
      </c>
      <c r="AG21" s="88">
        <v>657</v>
      </c>
      <c r="AH21" s="13">
        <v>650</v>
      </c>
      <c r="AI21" s="13">
        <v>575</v>
      </c>
      <c r="AJ21" s="13">
        <v>625</v>
      </c>
      <c r="AK21" s="13">
        <v>680</v>
      </c>
      <c r="AL21" s="89">
        <v>725</v>
      </c>
      <c r="AM21" s="13">
        <v>804</v>
      </c>
      <c r="AN21" s="13">
        <v>795</v>
      </c>
      <c r="AO21" s="13">
        <v>700</v>
      </c>
      <c r="AP21" s="13">
        <v>770</v>
      </c>
      <c r="AQ21" s="13">
        <v>820</v>
      </c>
      <c r="AR21" s="13">
        <v>895</v>
      </c>
      <c r="AS21" s="92">
        <v>777</v>
      </c>
      <c r="AT21" s="105">
        <v>727</v>
      </c>
      <c r="AU21" s="17">
        <v>490</v>
      </c>
      <c r="AV21" s="13">
        <v>475</v>
      </c>
      <c r="AW21" s="13">
        <v>395</v>
      </c>
      <c r="AX21" s="13">
        <v>450</v>
      </c>
      <c r="AY21" s="13"/>
      <c r="AZ21" s="13"/>
      <c r="BA21" s="88">
        <v>575</v>
      </c>
      <c r="BB21" s="13">
        <v>555</v>
      </c>
      <c r="BC21" s="13">
        <v>485</v>
      </c>
      <c r="BD21" s="13">
        <v>535</v>
      </c>
      <c r="BE21" s="13"/>
      <c r="BF21" s="89"/>
      <c r="BG21" s="13">
        <v>709</v>
      </c>
      <c r="BH21" s="13">
        <v>680</v>
      </c>
      <c r="BI21" s="13">
        <v>600</v>
      </c>
      <c r="BJ21" s="13">
        <v>650</v>
      </c>
      <c r="BK21" s="13"/>
      <c r="BL21" s="13"/>
      <c r="BM21" s="92">
        <v>776</v>
      </c>
      <c r="BN21" s="14">
        <v>647</v>
      </c>
      <c r="BO21" s="17">
        <v>351</v>
      </c>
      <c r="BP21" s="13">
        <v>480</v>
      </c>
      <c r="BQ21" s="13">
        <v>584</v>
      </c>
      <c r="BR21" s="13">
        <v>697</v>
      </c>
      <c r="BS21" s="14">
        <v>531</v>
      </c>
      <c r="BT21" s="17">
        <v>362</v>
      </c>
      <c r="BU21" s="13">
        <v>461</v>
      </c>
      <c r="BV21" s="13">
        <v>567</v>
      </c>
      <c r="BW21" s="13">
        <v>647</v>
      </c>
      <c r="BX21" s="14">
        <v>525</v>
      </c>
      <c r="BY21" s="17">
        <v>378</v>
      </c>
      <c r="BZ21" s="13">
        <v>358</v>
      </c>
      <c r="CA21" s="13">
        <v>290</v>
      </c>
      <c r="CB21" s="13">
        <v>333</v>
      </c>
      <c r="CC21" s="13"/>
      <c r="CD21" s="13"/>
      <c r="CE21" s="88">
        <v>490</v>
      </c>
      <c r="CF21" s="13">
        <v>490</v>
      </c>
      <c r="CG21" s="13">
        <v>400</v>
      </c>
      <c r="CH21" s="13">
        <v>453</v>
      </c>
      <c r="CI21" s="13"/>
      <c r="CJ21" s="89"/>
      <c r="CK21" s="13">
        <v>622</v>
      </c>
      <c r="CL21" s="13">
        <v>615</v>
      </c>
      <c r="CM21" s="13">
        <v>506</v>
      </c>
      <c r="CN21" s="13">
        <v>580</v>
      </c>
      <c r="CO21" s="13"/>
      <c r="CP21" s="13"/>
      <c r="CQ21" s="92">
        <v>724</v>
      </c>
      <c r="CR21" s="14">
        <v>538</v>
      </c>
      <c r="CS21" s="17">
        <v>729</v>
      </c>
      <c r="CT21" s="13">
        <v>722</v>
      </c>
      <c r="CU21" s="13">
        <v>600</v>
      </c>
      <c r="CV21" s="13">
        <v>690</v>
      </c>
      <c r="CW21" s="13"/>
      <c r="CX21" s="13"/>
      <c r="CY21" s="88">
        <v>891</v>
      </c>
      <c r="CZ21" s="13">
        <v>869</v>
      </c>
      <c r="DA21" s="13">
        <v>774</v>
      </c>
      <c r="DB21" s="13">
        <v>850</v>
      </c>
      <c r="DC21" s="13"/>
      <c r="DD21" s="89"/>
      <c r="DE21" s="13">
        <v>1047</v>
      </c>
      <c r="DF21" s="13">
        <v>1000</v>
      </c>
      <c r="DG21" s="13">
        <v>895</v>
      </c>
      <c r="DH21" s="13">
        <v>960</v>
      </c>
      <c r="DI21" s="13"/>
      <c r="DJ21" s="13"/>
      <c r="DK21" s="92">
        <v>1253</v>
      </c>
      <c r="DL21" s="14">
        <v>981</v>
      </c>
      <c r="DM21" s="17">
        <v>624</v>
      </c>
      <c r="DN21" s="13">
        <v>619</v>
      </c>
      <c r="DO21" s="13">
        <v>545</v>
      </c>
      <c r="DP21" s="13">
        <v>600</v>
      </c>
      <c r="DQ21" s="13"/>
      <c r="DR21" s="13"/>
      <c r="DS21" s="88">
        <v>767</v>
      </c>
      <c r="DT21" s="13">
        <v>767</v>
      </c>
      <c r="DU21" s="13">
        <v>680</v>
      </c>
      <c r="DV21" s="13">
        <v>742</v>
      </c>
      <c r="DW21" s="13"/>
      <c r="DX21" s="89"/>
      <c r="DY21" s="13">
        <v>930</v>
      </c>
      <c r="DZ21" s="13">
        <v>900</v>
      </c>
      <c r="EA21" s="13">
        <v>800</v>
      </c>
      <c r="EB21" s="13">
        <v>875</v>
      </c>
      <c r="EC21" s="13"/>
      <c r="ED21" s="13"/>
      <c r="EE21" s="92">
        <v>1129</v>
      </c>
      <c r="EF21" s="14">
        <v>859</v>
      </c>
      <c r="EG21" s="17">
        <v>476</v>
      </c>
      <c r="EH21" s="13">
        <v>469</v>
      </c>
      <c r="EI21" s="13">
        <v>400</v>
      </c>
      <c r="EJ21" s="13">
        <v>450</v>
      </c>
      <c r="EK21" s="13"/>
      <c r="EL21" s="13"/>
      <c r="EM21" s="88">
        <v>627</v>
      </c>
      <c r="EN21" s="13">
        <v>600</v>
      </c>
      <c r="EO21" s="13">
        <v>545</v>
      </c>
      <c r="EP21" s="13">
        <v>585</v>
      </c>
      <c r="EQ21" s="13"/>
      <c r="ER21" s="89"/>
      <c r="ES21" s="13">
        <v>765</v>
      </c>
      <c r="ET21" s="13">
        <v>742</v>
      </c>
      <c r="EU21" s="13">
        <v>660</v>
      </c>
      <c r="EV21" s="13">
        <v>720</v>
      </c>
      <c r="EW21" s="13"/>
      <c r="EX21" s="13"/>
      <c r="EY21" s="92">
        <v>952</v>
      </c>
      <c r="EZ21" s="14">
        <v>715</v>
      </c>
      <c r="FA21" s="17">
        <v>423</v>
      </c>
      <c r="FB21" s="13">
        <v>390</v>
      </c>
      <c r="FC21" s="13">
        <v>325</v>
      </c>
      <c r="FD21" s="13">
        <v>370</v>
      </c>
      <c r="FE21" s="13"/>
      <c r="FF21" s="13"/>
      <c r="FG21" s="88">
        <v>505</v>
      </c>
      <c r="FH21" s="13">
        <v>452</v>
      </c>
      <c r="FI21" s="13">
        <v>375</v>
      </c>
      <c r="FJ21" s="13">
        <v>425</v>
      </c>
      <c r="FK21" s="13"/>
      <c r="FL21" s="89"/>
      <c r="FM21" s="13">
        <v>552</v>
      </c>
      <c r="FN21" s="13">
        <v>500</v>
      </c>
      <c r="FO21" s="13">
        <v>425</v>
      </c>
      <c r="FP21" s="13">
        <v>475</v>
      </c>
      <c r="FQ21" s="13"/>
      <c r="FR21" s="13"/>
      <c r="FS21" s="92">
        <v>687</v>
      </c>
      <c r="FT21" s="14">
        <v>545</v>
      </c>
      <c r="FU21" s="17">
        <v>388</v>
      </c>
      <c r="FV21" s="13">
        <v>375</v>
      </c>
      <c r="FW21" s="13">
        <v>315</v>
      </c>
      <c r="FX21" s="13">
        <v>355</v>
      </c>
      <c r="FY21" s="13"/>
      <c r="FZ21" s="13"/>
      <c r="GA21" s="88">
        <v>489</v>
      </c>
      <c r="GB21" s="13">
        <v>460</v>
      </c>
      <c r="GC21" s="13">
        <v>388</v>
      </c>
      <c r="GD21" s="13">
        <v>440</v>
      </c>
      <c r="GE21" s="13"/>
      <c r="GF21" s="89"/>
      <c r="GG21" s="13">
        <v>550</v>
      </c>
      <c r="GH21" s="13">
        <v>529</v>
      </c>
      <c r="GI21" s="13">
        <v>460</v>
      </c>
      <c r="GJ21" s="13">
        <v>506</v>
      </c>
      <c r="GK21" s="13"/>
      <c r="GL21" s="13"/>
      <c r="GM21" s="92">
        <v>653</v>
      </c>
      <c r="GN21" s="14">
        <v>536</v>
      </c>
      <c r="GO21" s="17">
        <v>459</v>
      </c>
      <c r="GP21" s="13">
        <v>519</v>
      </c>
      <c r="GQ21" s="13">
        <v>625</v>
      </c>
      <c r="GR21" s="13">
        <v>768</v>
      </c>
      <c r="GS21" s="14">
        <v>602</v>
      </c>
      <c r="GT21" s="8">
        <v>359</v>
      </c>
      <c r="GU21" s="9">
        <v>424</v>
      </c>
      <c r="GV21" s="9">
        <v>492</v>
      </c>
      <c r="GW21" s="9">
        <v>549</v>
      </c>
      <c r="GX21" s="10">
        <v>477</v>
      </c>
      <c r="GY21" s="17">
        <v>524</v>
      </c>
      <c r="GZ21" s="13">
        <v>572</v>
      </c>
      <c r="HA21" s="13">
        <v>705</v>
      </c>
      <c r="HB21" s="13">
        <v>934</v>
      </c>
      <c r="HC21" s="14">
        <v>659</v>
      </c>
      <c r="HD21" s="17">
        <v>374</v>
      </c>
      <c r="HE21" s="13">
        <v>463</v>
      </c>
      <c r="HF21" s="13">
        <v>568</v>
      </c>
      <c r="HG21" s="13">
        <v>703</v>
      </c>
      <c r="HH21" s="14">
        <v>539</v>
      </c>
      <c r="HI21" s="17">
        <v>425</v>
      </c>
      <c r="HJ21" s="13">
        <v>510</v>
      </c>
      <c r="HK21" s="13">
        <v>589</v>
      </c>
      <c r="HL21" s="13">
        <v>621</v>
      </c>
      <c r="HM21" s="14">
        <v>546</v>
      </c>
    </row>
    <row r="22" spans="1:221" x14ac:dyDescent="0.25">
      <c r="A22" s="12">
        <v>2003</v>
      </c>
      <c r="B22" s="17">
        <v>654</v>
      </c>
      <c r="C22" s="13">
        <v>650</v>
      </c>
      <c r="D22" s="13">
        <v>550</v>
      </c>
      <c r="E22" s="13">
        <v>625</v>
      </c>
      <c r="F22" s="13"/>
      <c r="G22" s="13"/>
      <c r="H22" s="88">
        <v>759</v>
      </c>
      <c r="I22" s="13">
        <v>735</v>
      </c>
      <c r="J22" s="13">
        <v>635</v>
      </c>
      <c r="K22" s="13">
        <v>700</v>
      </c>
      <c r="L22" s="13"/>
      <c r="M22" s="89"/>
      <c r="N22" s="13">
        <v>965</v>
      </c>
      <c r="O22" s="13">
        <v>875</v>
      </c>
      <c r="P22" s="13">
        <v>750</v>
      </c>
      <c r="Q22" s="13">
        <v>825</v>
      </c>
      <c r="R22" s="13"/>
      <c r="S22" s="13"/>
      <c r="T22" s="92">
        <v>1119</v>
      </c>
      <c r="U22" s="105">
        <v>815</v>
      </c>
      <c r="V22" s="17">
        <v>515</v>
      </c>
      <c r="W22" s="13">
        <v>618</v>
      </c>
      <c r="X22" s="13">
        <v>789</v>
      </c>
      <c r="Y22" s="13">
        <v>983</v>
      </c>
      <c r="Z22" s="14">
        <v>671</v>
      </c>
      <c r="AA22" s="17">
        <v>508</v>
      </c>
      <c r="AB22" s="13">
        <v>500</v>
      </c>
      <c r="AC22" s="13">
        <v>425</v>
      </c>
      <c r="AD22" s="13">
        <v>500</v>
      </c>
      <c r="AE22" s="13">
        <v>525</v>
      </c>
      <c r="AF22" s="13">
        <v>575</v>
      </c>
      <c r="AG22" s="88">
        <v>661</v>
      </c>
      <c r="AH22" s="13">
        <v>650</v>
      </c>
      <c r="AI22" s="13">
        <v>575</v>
      </c>
      <c r="AJ22" s="13">
        <v>625</v>
      </c>
      <c r="AK22" s="13">
        <v>675</v>
      </c>
      <c r="AL22" s="89">
        <v>730</v>
      </c>
      <c r="AM22" s="13">
        <v>804</v>
      </c>
      <c r="AN22" s="13">
        <v>790</v>
      </c>
      <c r="AO22" s="13">
        <v>700</v>
      </c>
      <c r="AP22" s="13">
        <v>770</v>
      </c>
      <c r="AQ22" s="13">
        <v>810</v>
      </c>
      <c r="AR22" s="13">
        <v>888</v>
      </c>
      <c r="AS22" s="92">
        <v>787</v>
      </c>
      <c r="AT22" s="105">
        <v>730</v>
      </c>
      <c r="AU22" s="17">
        <v>503</v>
      </c>
      <c r="AV22" s="13">
        <v>495</v>
      </c>
      <c r="AW22" s="13">
        <v>415</v>
      </c>
      <c r="AX22" s="13">
        <v>475</v>
      </c>
      <c r="AY22" s="13"/>
      <c r="AZ22" s="13"/>
      <c r="BA22" s="88">
        <v>588</v>
      </c>
      <c r="BB22" s="13">
        <v>570</v>
      </c>
      <c r="BC22" s="13">
        <v>500</v>
      </c>
      <c r="BD22" s="13">
        <v>550</v>
      </c>
      <c r="BE22" s="13"/>
      <c r="BF22" s="89"/>
      <c r="BG22" s="13">
        <v>722</v>
      </c>
      <c r="BH22" s="13">
        <v>695</v>
      </c>
      <c r="BI22" s="13">
        <v>625</v>
      </c>
      <c r="BJ22" s="13">
        <v>668</v>
      </c>
      <c r="BK22" s="13"/>
      <c r="BL22" s="13"/>
      <c r="BM22" s="92">
        <v>797</v>
      </c>
      <c r="BN22" s="14">
        <v>660</v>
      </c>
      <c r="BO22" s="17">
        <v>349</v>
      </c>
      <c r="BP22" s="13">
        <v>490</v>
      </c>
      <c r="BQ22" s="13">
        <v>592</v>
      </c>
      <c r="BR22" s="13">
        <v>711</v>
      </c>
      <c r="BS22" s="14">
        <v>543</v>
      </c>
      <c r="BT22" s="17">
        <v>371</v>
      </c>
      <c r="BU22" s="13">
        <v>469</v>
      </c>
      <c r="BV22" s="13">
        <v>577</v>
      </c>
      <c r="BW22" s="13">
        <v>656</v>
      </c>
      <c r="BX22" s="14">
        <v>535</v>
      </c>
      <c r="BY22" s="17">
        <v>379</v>
      </c>
      <c r="BZ22" s="13">
        <v>358</v>
      </c>
      <c r="CA22" s="13">
        <v>300</v>
      </c>
      <c r="CB22" s="13">
        <v>336</v>
      </c>
      <c r="CC22" s="13"/>
      <c r="CD22" s="13"/>
      <c r="CE22" s="88">
        <v>508</v>
      </c>
      <c r="CF22" s="13">
        <v>510</v>
      </c>
      <c r="CG22" s="13">
        <v>414</v>
      </c>
      <c r="CH22" s="13">
        <v>479</v>
      </c>
      <c r="CI22" s="13"/>
      <c r="CJ22" s="89"/>
      <c r="CK22" s="13">
        <v>645</v>
      </c>
      <c r="CL22" s="13">
        <v>640</v>
      </c>
      <c r="CM22" s="13">
        <v>526</v>
      </c>
      <c r="CN22" s="13">
        <v>600</v>
      </c>
      <c r="CO22" s="13"/>
      <c r="CP22" s="13"/>
      <c r="CQ22" s="92">
        <v>779</v>
      </c>
      <c r="CR22" s="14">
        <v>556</v>
      </c>
      <c r="CS22" s="17">
        <v>731</v>
      </c>
      <c r="CT22" s="13">
        <v>738</v>
      </c>
      <c r="CU22" s="13">
        <v>625</v>
      </c>
      <c r="CV22" s="13">
        <v>700</v>
      </c>
      <c r="CW22" s="13"/>
      <c r="CX22" s="13"/>
      <c r="CY22" s="88">
        <v>884</v>
      </c>
      <c r="CZ22" s="13">
        <v>859</v>
      </c>
      <c r="DA22" s="13">
        <v>779</v>
      </c>
      <c r="DB22" s="13">
        <v>845</v>
      </c>
      <c r="DC22" s="13"/>
      <c r="DD22" s="89"/>
      <c r="DE22" s="13">
        <v>1040</v>
      </c>
      <c r="DF22" s="13">
        <v>1000</v>
      </c>
      <c r="DG22" s="13">
        <v>900</v>
      </c>
      <c r="DH22" s="13">
        <v>950</v>
      </c>
      <c r="DI22" s="13"/>
      <c r="DJ22" s="13"/>
      <c r="DK22" s="92">
        <v>1211</v>
      </c>
      <c r="DL22" s="14">
        <v>970</v>
      </c>
      <c r="DM22" s="17">
        <v>627</v>
      </c>
      <c r="DN22" s="13">
        <v>630</v>
      </c>
      <c r="DO22" s="13">
        <v>550</v>
      </c>
      <c r="DP22" s="13">
        <v>620</v>
      </c>
      <c r="DQ22" s="13"/>
      <c r="DR22" s="13"/>
      <c r="DS22" s="88">
        <v>768</v>
      </c>
      <c r="DT22" s="13">
        <v>750</v>
      </c>
      <c r="DU22" s="13">
        <v>690</v>
      </c>
      <c r="DV22" s="13">
        <v>735</v>
      </c>
      <c r="DW22" s="13"/>
      <c r="DX22" s="89"/>
      <c r="DY22" s="13">
        <v>932</v>
      </c>
      <c r="DZ22" s="13">
        <v>899</v>
      </c>
      <c r="EA22" s="13">
        <v>800</v>
      </c>
      <c r="EB22" s="13">
        <v>875</v>
      </c>
      <c r="EC22" s="13"/>
      <c r="ED22" s="13"/>
      <c r="EE22" s="92">
        <v>1168</v>
      </c>
      <c r="EF22" s="14">
        <v>863</v>
      </c>
      <c r="EG22" s="17">
        <v>498</v>
      </c>
      <c r="EH22" s="13">
        <v>491</v>
      </c>
      <c r="EI22" s="13">
        <v>400</v>
      </c>
      <c r="EJ22" s="13">
        <v>470</v>
      </c>
      <c r="EK22" s="13"/>
      <c r="EL22" s="13"/>
      <c r="EM22" s="88">
        <v>633</v>
      </c>
      <c r="EN22" s="13">
        <v>610</v>
      </c>
      <c r="EO22" s="13">
        <v>550</v>
      </c>
      <c r="EP22" s="13">
        <v>600</v>
      </c>
      <c r="EQ22" s="13"/>
      <c r="ER22" s="89"/>
      <c r="ES22" s="13">
        <v>778</v>
      </c>
      <c r="ET22" s="13">
        <v>750</v>
      </c>
      <c r="EU22" s="13">
        <v>679</v>
      </c>
      <c r="EV22" s="13">
        <v>725</v>
      </c>
      <c r="EW22" s="13"/>
      <c r="EX22" s="13"/>
      <c r="EY22" s="92">
        <v>946</v>
      </c>
      <c r="EZ22" s="14">
        <v>725</v>
      </c>
      <c r="FA22" s="17">
        <v>441</v>
      </c>
      <c r="FB22" s="13">
        <v>400</v>
      </c>
      <c r="FC22" s="13">
        <v>340</v>
      </c>
      <c r="FD22" s="13">
        <v>380</v>
      </c>
      <c r="FE22" s="13"/>
      <c r="FF22" s="13"/>
      <c r="FG22" s="88">
        <v>528</v>
      </c>
      <c r="FH22" s="13">
        <v>485</v>
      </c>
      <c r="FI22" s="13">
        <v>400</v>
      </c>
      <c r="FJ22" s="13">
        <v>450</v>
      </c>
      <c r="FK22" s="13"/>
      <c r="FL22" s="89"/>
      <c r="FM22" s="13">
        <v>575</v>
      </c>
      <c r="FN22" s="13">
        <v>520</v>
      </c>
      <c r="FO22" s="13">
        <v>450</v>
      </c>
      <c r="FP22" s="13">
        <v>500</v>
      </c>
      <c r="FQ22" s="13"/>
      <c r="FR22" s="13"/>
      <c r="FS22" s="92">
        <v>710</v>
      </c>
      <c r="FT22" s="14">
        <v>564</v>
      </c>
      <c r="FU22" s="17">
        <v>405</v>
      </c>
      <c r="FV22" s="13">
        <v>390</v>
      </c>
      <c r="FW22" s="13">
        <v>330</v>
      </c>
      <c r="FX22" s="13">
        <v>365</v>
      </c>
      <c r="FY22" s="13"/>
      <c r="FZ22" s="13"/>
      <c r="GA22" s="88">
        <v>506</v>
      </c>
      <c r="GB22" s="13">
        <v>480</v>
      </c>
      <c r="GC22" s="13">
        <v>400</v>
      </c>
      <c r="GD22" s="13">
        <v>450</v>
      </c>
      <c r="GE22" s="13"/>
      <c r="GF22" s="89"/>
      <c r="GG22" s="13">
        <v>567</v>
      </c>
      <c r="GH22" s="13">
        <v>540</v>
      </c>
      <c r="GI22" s="13">
        <v>475</v>
      </c>
      <c r="GJ22" s="13">
        <v>522</v>
      </c>
      <c r="GK22" s="13"/>
      <c r="GL22" s="13"/>
      <c r="GM22" s="92">
        <v>671</v>
      </c>
      <c r="GN22" s="14">
        <v>555</v>
      </c>
      <c r="GO22" s="17">
        <v>481</v>
      </c>
      <c r="GP22" s="13">
        <v>525</v>
      </c>
      <c r="GQ22" s="13">
        <v>637</v>
      </c>
      <c r="GR22" s="13">
        <v>770</v>
      </c>
      <c r="GS22" s="14">
        <v>614</v>
      </c>
      <c r="GT22" s="8">
        <v>373</v>
      </c>
      <c r="GU22" s="9">
        <v>423</v>
      </c>
      <c r="GV22" s="9">
        <v>504</v>
      </c>
      <c r="GW22" s="9">
        <v>544</v>
      </c>
      <c r="GX22" s="10">
        <v>479</v>
      </c>
      <c r="GY22" s="17">
        <v>537</v>
      </c>
      <c r="GZ22" s="13">
        <v>596</v>
      </c>
      <c r="HA22" s="13">
        <v>720</v>
      </c>
      <c r="HB22" s="13">
        <v>952</v>
      </c>
      <c r="HC22" s="14">
        <v>676</v>
      </c>
      <c r="HD22" s="17">
        <v>403</v>
      </c>
      <c r="HE22" s="13">
        <v>468</v>
      </c>
      <c r="HF22" s="13">
        <v>591</v>
      </c>
      <c r="HG22" s="13">
        <v>751</v>
      </c>
      <c r="HH22" s="14">
        <v>566</v>
      </c>
      <c r="HI22" s="17">
        <v>467</v>
      </c>
      <c r="HJ22" s="13">
        <v>520</v>
      </c>
      <c r="HK22" s="13">
        <v>606</v>
      </c>
      <c r="HL22" s="13">
        <v>638</v>
      </c>
      <c r="HM22" s="14">
        <v>571</v>
      </c>
    </row>
    <row r="23" spans="1:221" x14ac:dyDescent="0.25">
      <c r="A23" s="12">
        <v>2004</v>
      </c>
      <c r="B23" s="17">
        <v>668</v>
      </c>
      <c r="C23" s="13">
        <v>660</v>
      </c>
      <c r="D23" s="13">
        <v>560</v>
      </c>
      <c r="E23" s="13">
        <v>625</v>
      </c>
      <c r="F23" s="13"/>
      <c r="G23" s="13"/>
      <c r="H23" s="88">
        <v>774</v>
      </c>
      <c r="I23" s="13">
        <v>750</v>
      </c>
      <c r="J23" s="13">
        <v>650</v>
      </c>
      <c r="K23" s="13">
        <v>700</v>
      </c>
      <c r="L23" s="13"/>
      <c r="M23" s="89"/>
      <c r="N23" s="13">
        <v>984</v>
      </c>
      <c r="O23" s="13">
        <v>890</v>
      </c>
      <c r="P23" s="13">
        <v>765</v>
      </c>
      <c r="Q23" s="13">
        <v>850</v>
      </c>
      <c r="R23" s="13"/>
      <c r="S23" s="13"/>
      <c r="T23" s="92">
        <v>1153</v>
      </c>
      <c r="U23" s="105">
        <v>831</v>
      </c>
      <c r="V23" s="17">
        <v>515</v>
      </c>
      <c r="W23" s="13">
        <v>629</v>
      </c>
      <c r="X23" s="13">
        <v>799</v>
      </c>
      <c r="Y23" s="13">
        <v>1016</v>
      </c>
      <c r="Z23" s="14">
        <v>681</v>
      </c>
      <c r="AA23" s="17">
        <v>515</v>
      </c>
      <c r="AB23" s="13">
        <v>515</v>
      </c>
      <c r="AC23" s="13">
        <v>450</v>
      </c>
      <c r="AD23" s="13">
        <v>500</v>
      </c>
      <c r="AE23" s="13">
        <v>540</v>
      </c>
      <c r="AF23" s="13">
        <v>595</v>
      </c>
      <c r="AG23" s="88">
        <v>655</v>
      </c>
      <c r="AH23" s="13">
        <v>650</v>
      </c>
      <c r="AI23" s="13">
        <v>575</v>
      </c>
      <c r="AJ23" s="13">
        <v>625</v>
      </c>
      <c r="AK23" s="13">
        <v>675</v>
      </c>
      <c r="AL23" s="89">
        <v>729</v>
      </c>
      <c r="AM23" s="13">
        <v>806</v>
      </c>
      <c r="AN23" s="13">
        <v>794</v>
      </c>
      <c r="AO23" s="13">
        <v>700</v>
      </c>
      <c r="AP23" s="13">
        <v>750</v>
      </c>
      <c r="AQ23" s="13">
        <v>800</v>
      </c>
      <c r="AR23" s="13">
        <v>880</v>
      </c>
      <c r="AS23" s="92">
        <v>766</v>
      </c>
      <c r="AT23" s="105">
        <v>725</v>
      </c>
      <c r="AU23" s="17">
        <v>504</v>
      </c>
      <c r="AV23" s="13">
        <v>495</v>
      </c>
      <c r="AW23" s="13">
        <v>425</v>
      </c>
      <c r="AX23" s="13">
        <v>465</v>
      </c>
      <c r="AY23" s="13"/>
      <c r="AZ23" s="13"/>
      <c r="BA23" s="88">
        <v>597</v>
      </c>
      <c r="BB23" s="13">
        <v>575</v>
      </c>
      <c r="BC23" s="13">
        <v>510</v>
      </c>
      <c r="BD23" s="13">
        <v>550</v>
      </c>
      <c r="BE23" s="13"/>
      <c r="BF23" s="89"/>
      <c r="BG23" s="13">
        <v>730</v>
      </c>
      <c r="BH23" s="13">
        <v>695</v>
      </c>
      <c r="BI23" s="13">
        <v>625</v>
      </c>
      <c r="BJ23" s="13">
        <v>669</v>
      </c>
      <c r="BK23" s="13"/>
      <c r="BL23" s="13"/>
      <c r="BM23" s="92">
        <v>804</v>
      </c>
      <c r="BN23" s="14">
        <v>666</v>
      </c>
      <c r="BO23" s="17">
        <v>361</v>
      </c>
      <c r="BP23" s="13">
        <v>503</v>
      </c>
      <c r="BQ23" s="13">
        <v>604</v>
      </c>
      <c r="BR23" s="13">
        <v>712</v>
      </c>
      <c r="BS23" s="14">
        <v>556</v>
      </c>
      <c r="BT23" s="17">
        <v>372</v>
      </c>
      <c r="BU23" s="13">
        <v>472</v>
      </c>
      <c r="BV23" s="13">
        <v>580</v>
      </c>
      <c r="BW23" s="13">
        <v>645</v>
      </c>
      <c r="BX23" s="14">
        <v>537</v>
      </c>
      <c r="BY23" s="17">
        <v>388</v>
      </c>
      <c r="BZ23" s="13">
        <v>375</v>
      </c>
      <c r="CA23" s="13">
        <v>313</v>
      </c>
      <c r="CB23" s="13">
        <v>362</v>
      </c>
      <c r="CC23" s="13"/>
      <c r="CD23" s="13"/>
      <c r="CE23" s="88">
        <v>519</v>
      </c>
      <c r="CF23" s="13">
        <v>520</v>
      </c>
      <c r="CG23" s="13">
        <v>424</v>
      </c>
      <c r="CH23" s="13">
        <v>485</v>
      </c>
      <c r="CI23" s="13"/>
      <c r="CJ23" s="89"/>
      <c r="CK23" s="13">
        <v>664</v>
      </c>
      <c r="CL23" s="13">
        <v>658</v>
      </c>
      <c r="CM23" s="13">
        <v>535</v>
      </c>
      <c r="CN23" s="13">
        <v>630</v>
      </c>
      <c r="CO23" s="13"/>
      <c r="CP23" s="13"/>
      <c r="CQ23" s="92">
        <v>785</v>
      </c>
      <c r="CR23" s="14">
        <v>571</v>
      </c>
      <c r="CS23" s="17">
        <v>727</v>
      </c>
      <c r="CT23" s="13">
        <v>720</v>
      </c>
      <c r="CU23" s="13">
        <v>625</v>
      </c>
      <c r="CV23" s="13">
        <v>695</v>
      </c>
      <c r="CW23" s="13"/>
      <c r="CX23" s="13"/>
      <c r="CY23" s="88">
        <v>886</v>
      </c>
      <c r="CZ23" s="13">
        <v>850</v>
      </c>
      <c r="DA23" s="13">
        <v>775</v>
      </c>
      <c r="DB23" s="13">
        <v>835</v>
      </c>
      <c r="DC23" s="13"/>
      <c r="DD23" s="89"/>
      <c r="DE23" s="13">
        <v>1052</v>
      </c>
      <c r="DF23" s="13">
        <v>1000</v>
      </c>
      <c r="DG23" s="13">
        <v>900</v>
      </c>
      <c r="DH23" s="13">
        <v>965</v>
      </c>
      <c r="DI23" s="13"/>
      <c r="DJ23" s="13"/>
      <c r="DK23" s="92">
        <v>1235</v>
      </c>
      <c r="DL23" s="14">
        <v>980</v>
      </c>
      <c r="DM23" s="17">
        <v>623</v>
      </c>
      <c r="DN23" s="13">
        <v>625</v>
      </c>
      <c r="DO23" s="13">
        <v>560</v>
      </c>
      <c r="DP23" s="13">
        <v>600</v>
      </c>
      <c r="DQ23" s="13"/>
      <c r="DR23" s="13"/>
      <c r="DS23" s="88">
        <v>771</v>
      </c>
      <c r="DT23" s="13">
        <v>750</v>
      </c>
      <c r="DU23" s="13">
        <v>686</v>
      </c>
      <c r="DV23" s="13">
        <v>729</v>
      </c>
      <c r="DW23" s="13"/>
      <c r="DX23" s="89"/>
      <c r="DY23" s="13">
        <v>940</v>
      </c>
      <c r="DZ23" s="13">
        <v>895</v>
      </c>
      <c r="EA23" s="13">
        <v>800</v>
      </c>
      <c r="EB23" s="13">
        <v>859</v>
      </c>
      <c r="EC23" s="13"/>
      <c r="ED23" s="13"/>
      <c r="EE23" s="92">
        <v>1156</v>
      </c>
      <c r="EF23" s="14">
        <v>865</v>
      </c>
      <c r="EG23" s="17">
        <v>509</v>
      </c>
      <c r="EH23" s="13">
        <v>500</v>
      </c>
      <c r="EI23" s="13">
        <v>430</v>
      </c>
      <c r="EJ23" s="13">
        <v>480</v>
      </c>
      <c r="EK23" s="13"/>
      <c r="EL23" s="13"/>
      <c r="EM23" s="88">
        <v>641</v>
      </c>
      <c r="EN23" s="13">
        <v>625</v>
      </c>
      <c r="EO23" s="13">
        <v>565</v>
      </c>
      <c r="EP23" s="13">
        <v>601</v>
      </c>
      <c r="EQ23" s="13"/>
      <c r="ER23" s="89"/>
      <c r="ES23" s="13">
        <v>789</v>
      </c>
      <c r="ET23" s="13">
        <v>760</v>
      </c>
      <c r="EU23" s="13">
        <v>690</v>
      </c>
      <c r="EV23" s="13">
        <v>749</v>
      </c>
      <c r="EW23" s="13"/>
      <c r="EX23" s="13"/>
      <c r="EY23" s="92">
        <v>967</v>
      </c>
      <c r="EZ23" s="14">
        <v>738</v>
      </c>
      <c r="FA23" s="17">
        <v>459</v>
      </c>
      <c r="FB23" s="13">
        <v>425</v>
      </c>
      <c r="FC23" s="13">
        <v>360</v>
      </c>
      <c r="FD23" s="13">
        <v>400</v>
      </c>
      <c r="FE23" s="13"/>
      <c r="FF23" s="13"/>
      <c r="FG23" s="88">
        <v>539</v>
      </c>
      <c r="FH23" s="13">
        <v>500</v>
      </c>
      <c r="FI23" s="13">
        <v>400</v>
      </c>
      <c r="FJ23" s="13">
        <v>465</v>
      </c>
      <c r="FK23" s="13"/>
      <c r="FL23" s="89"/>
      <c r="FM23" s="13">
        <v>594</v>
      </c>
      <c r="FN23" s="13">
        <v>545</v>
      </c>
      <c r="FO23" s="13">
        <v>460</v>
      </c>
      <c r="FP23" s="13">
        <v>510</v>
      </c>
      <c r="FQ23" s="13"/>
      <c r="FR23" s="13"/>
      <c r="FS23" s="92">
        <v>727</v>
      </c>
      <c r="FT23" s="14">
        <v>581</v>
      </c>
      <c r="FU23" s="17">
        <v>419</v>
      </c>
      <c r="FV23" s="13">
        <v>395</v>
      </c>
      <c r="FW23" s="13">
        <v>335</v>
      </c>
      <c r="FX23" s="13">
        <v>380</v>
      </c>
      <c r="FY23" s="13"/>
      <c r="FZ23" s="13"/>
      <c r="GA23" s="88">
        <v>523</v>
      </c>
      <c r="GB23" s="13">
        <v>500</v>
      </c>
      <c r="GC23" s="13">
        <v>400</v>
      </c>
      <c r="GD23" s="13">
        <v>465</v>
      </c>
      <c r="GE23" s="13"/>
      <c r="GF23" s="89"/>
      <c r="GG23" s="13">
        <v>596</v>
      </c>
      <c r="GH23" s="13">
        <v>565</v>
      </c>
      <c r="GI23" s="13">
        <v>495</v>
      </c>
      <c r="GJ23" s="13">
        <v>545</v>
      </c>
      <c r="GK23" s="13"/>
      <c r="GL23" s="13"/>
      <c r="GM23" s="92">
        <v>706</v>
      </c>
      <c r="GN23" s="14">
        <v>581</v>
      </c>
      <c r="GO23" s="17">
        <v>484</v>
      </c>
      <c r="GP23" s="13">
        <v>542</v>
      </c>
      <c r="GQ23" s="13">
        <v>659</v>
      </c>
      <c r="GR23" s="13">
        <v>840</v>
      </c>
      <c r="GS23" s="14">
        <v>643</v>
      </c>
      <c r="GT23" s="8">
        <v>366</v>
      </c>
      <c r="GU23" s="9">
        <v>432</v>
      </c>
      <c r="GV23" s="9">
        <v>520</v>
      </c>
      <c r="GW23" s="9">
        <v>556</v>
      </c>
      <c r="GX23" s="10">
        <v>496</v>
      </c>
      <c r="GY23" s="17">
        <v>560</v>
      </c>
      <c r="GZ23" s="13">
        <v>612</v>
      </c>
      <c r="HA23" s="13">
        <v>747</v>
      </c>
      <c r="HB23" s="13">
        <v>1013</v>
      </c>
      <c r="HC23" s="14">
        <v>707</v>
      </c>
      <c r="HD23" s="17">
        <v>393</v>
      </c>
      <c r="HE23" s="13">
        <v>489</v>
      </c>
      <c r="HF23" s="13">
        <v>611</v>
      </c>
      <c r="HG23" s="13">
        <v>778</v>
      </c>
      <c r="HH23" s="14">
        <v>588</v>
      </c>
      <c r="HI23" s="17">
        <v>453</v>
      </c>
      <c r="HJ23" s="13">
        <v>523</v>
      </c>
      <c r="HK23" s="13">
        <v>617</v>
      </c>
      <c r="HL23" s="13">
        <v>655</v>
      </c>
      <c r="HM23" s="14">
        <v>575</v>
      </c>
    </row>
    <row r="24" spans="1:221" x14ac:dyDescent="0.25">
      <c r="A24" s="12">
        <v>2005</v>
      </c>
      <c r="B24" s="17">
        <v>678</v>
      </c>
      <c r="C24" s="13">
        <v>680</v>
      </c>
      <c r="D24" s="13">
        <v>575</v>
      </c>
      <c r="E24" s="13">
        <v>650</v>
      </c>
      <c r="F24" s="13"/>
      <c r="G24" s="13"/>
      <c r="H24" s="88">
        <v>788</v>
      </c>
      <c r="I24" s="13">
        <v>764</v>
      </c>
      <c r="J24" s="13">
        <v>650</v>
      </c>
      <c r="K24" s="13">
        <v>720</v>
      </c>
      <c r="L24" s="13"/>
      <c r="M24" s="89"/>
      <c r="N24" s="13">
        <v>1004</v>
      </c>
      <c r="O24" s="13">
        <v>900</v>
      </c>
      <c r="P24" s="13">
        <v>775</v>
      </c>
      <c r="Q24" s="13">
        <v>850</v>
      </c>
      <c r="R24" s="13"/>
      <c r="S24" s="13"/>
      <c r="T24" s="92">
        <v>1184</v>
      </c>
      <c r="U24" s="105">
        <v>845</v>
      </c>
      <c r="V24" s="17">
        <v>539</v>
      </c>
      <c r="W24" s="13">
        <v>656</v>
      </c>
      <c r="X24" s="13">
        <v>837</v>
      </c>
      <c r="Y24" s="13">
        <v>1066</v>
      </c>
      <c r="Z24" s="14">
        <v>711</v>
      </c>
      <c r="AA24" s="17">
        <v>524</v>
      </c>
      <c r="AB24" s="13">
        <v>525</v>
      </c>
      <c r="AC24" s="13">
        <v>450</v>
      </c>
      <c r="AD24" s="13">
        <v>510</v>
      </c>
      <c r="AE24" s="13">
        <v>550</v>
      </c>
      <c r="AF24" s="13">
        <v>595</v>
      </c>
      <c r="AG24" s="88">
        <v>666</v>
      </c>
      <c r="AH24" s="13">
        <v>650</v>
      </c>
      <c r="AI24" s="13">
        <v>580</v>
      </c>
      <c r="AJ24" s="13">
        <v>645</v>
      </c>
      <c r="AK24" s="13">
        <v>685</v>
      </c>
      <c r="AL24" s="89">
        <v>730</v>
      </c>
      <c r="AM24" s="13">
        <v>808</v>
      </c>
      <c r="AN24" s="13">
        <v>799</v>
      </c>
      <c r="AO24" s="13">
        <v>700</v>
      </c>
      <c r="AP24" s="13">
        <v>775</v>
      </c>
      <c r="AQ24" s="13">
        <v>820</v>
      </c>
      <c r="AR24" s="13">
        <v>895</v>
      </c>
      <c r="AS24" s="92">
        <v>775</v>
      </c>
      <c r="AT24" s="105">
        <v>731</v>
      </c>
      <c r="AU24" s="17">
        <v>513</v>
      </c>
      <c r="AV24" s="13">
        <v>500</v>
      </c>
      <c r="AW24" s="13">
        <v>425</v>
      </c>
      <c r="AX24" s="13">
        <v>480</v>
      </c>
      <c r="AY24" s="13"/>
      <c r="AZ24" s="13"/>
      <c r="BA24" s="88">
        <v>608</v>
      </c>
      <c r="BB24" s="13">
        <v>580</v>
      </c>
      <c r="BC24" s="13">
        <v>525</v>
      </c>
      <c r="BD24" s="13">
        <v>559</v>
      </c>
      <c r="BE24" s="13"/>
      <c r="BF24" s="89"/>
      <c r="BG24" s="13">
        <v>732</v>
      </c>
      <c r="BH24" s="13">
        <v>699</v>
      </c>
      <c r="BI24" s="13">
        <v>630</v>
      </c>
      <c r="BJ24" s="13">
        <v>675</v>
      </c>
      <c r="BK24" s="13"/>
      <c r="BL24" s="13"/>
      <c r="BM24" s="92">
        <v>814</v>
      </c>
      <c r="BN24" s="14">
        <v>675</v>
      </c>
      <c r="BO24" s="17">
        <v>368</v>
      </c>
      <c r="BP24" s="13">
        <v>505</v>
      </c>
      <c r="BQ24" s="13">
        <v>610</v>
      </c>
      <c r="BR24" s="13">
        <v>713</v>
      </c>
      <c r="BS24" s="14">
        <v>560</v>
      </c>
      <c r="BT24" s="17">
        <v>374</v>
      </c>
      <c r="BU24" s="13">
        <v>477</v>
      </c>
      <c r="BV24" s="13">
        <v>585</v>
      </c>
      <c r="BW24" s="13">
        <v>655</v>
      </c>
      <c r="BX24" s="14">
        <v>542</v>
      </c>
      <c r="BY24" s="17">
        <v>405</v>
      </c>
      <c r="BZ24" s="13">
        <v>389</v>
      </c>
      <c r="CA24" s="13">
        <v>330</v>
      </c>
      <c r="CB24" s="13">
        <v>372</v>
      </c>
      <c r="CC24" s="13"/>
      <c r="CD24" s="13"/>
      <c r="CE24" s="88">
        <v>539</v>
      </c>
      <c r="CF24" s="13">
        <v>541</v>
      </c>
      <c r="CG24" s="13">
        <v>440</v>
      </c>
      <c r="CH24" s="13">
        <v>510</v>
      </c>
      <c r="CI24" s="13"/>
      <c r="CJ24" s="89"/>
      <c r="CK24" s="13">
        <v>683</v>
      </c>
      <c r="CL24" s="13">
        <v>680</v>
      </c>
      <c r="CM24" s="13">
        <v>560</v>
      </c>
      <c r="CN24" s="13">
        <v>650</v>
      </c>
      <c r="CO24" s="13"/>
      <c r="CP24" s="13"/>
      <c r="CQ24" s="92">
        <v>795</v>
      </c>
      <c r="CR24" s="14">
        <v>591</v>
      </c>
      <c r="CS24" s="17">
        <v>724</v>
      </c>
      <c r="CT24" s="13">
        <v>722</v>
      </c>
      <c r="CU24" s="13">
        <v>612</v>
      </c>
      <c r="CV24" s="13">
        <v>685</v>
      </c>
      <c r="CW24" s="13"/>
      <c r="CX24" s="13"/>
      <c r="CY24" s="88">
        <v>888</v>
      </c>
      <c r="CZ24" s="13">
        <v>860</v>
      </c>
      <c r="DA24" s="13">
        <v>775</v>
      </c>
      <c r="DB24" s="13">
        <v>835</v>
      </c>
      <c r="DC24" s="13"/>
      <c r="DD24" s="89"/>
      <c r="DE24" s="13">
        <v>1052</v>
      </c>
      <c r="DF24" s="13">
        <v>999</v>
      </c>
      <c r="DG24" s="13">
        <v>900</v>
      </c>
      <c r="DH24" s="13">
        <v>955</v>
      </c>
      <c r="DI24" s="13"/>
      <c r="DJ24" s="13"/>
      <c r="DK24" s="92">
        <v>1243</v>
      </c>
      <c r="DL24" s="14">
        <v>979</v>
      </c>
      <c r="DM24" s="17">
        <v>628</v>
      </c>
      <c r="DN24" s="13">
        <v>625</v>
      </c>
      <c r="DO24" s="13">
        <v>560</v>
      </c>
      <c r="DP24" s="13">
        <v>610</v>
      </c>
      <c r="DQ24" s="13"/>
      <c r="DR24" s="13"/>
      <c r="DS24" s="88">
        <v>762</v>
      </c>
      <c r="DT24" s="13">
        <v>740</v>
      </c>
      <c r="DU24" s="13">
        <v>675</v>
      </c>
      <c r="DV24" s="13">
        <v>724</v>
      </c>
      <c r="DW24" s="13"/>
      <c r="DX24" s="89"/>
      <c r="DY24" s="13">
        <v>920</v>
      </c>
      <c r="DZ24" s="13">
        <v>870</v>
      </c>
      <c r="EA24" s="13">
        <v>795</v>
      </c>
      <c r="EB24" s="13">
        <v>847</v>
      </c>
      <c r="EC24" s="13"/>
      <c r="ED24" s="13"/>
      <c r="EE24" s="92">
        <v>1125</v>
      </c>
      <c r="EF24" s="14">
        <v>857</v>
      </c>
      <c r="EG24" s="17">
        <v>493</v>
      </c>
      <c r="EH24" s="13">
        <v>495</v>
      </c>
      <c r="EI24" s="13">
        <v>410</v>
      </c>
      <c r="EJ24" s="13">
        <v>450</v>
      </c>
      <c r="EK24" s="13"/>
      <c r="EL24" s="13"/>
      <c r="EM24" s="88">
        <v>646</v>
      </c>
      <c r="EN24" s="13">
        <v>619</v>
      </c>
      <c r="EO24" s="13">
        <v>560</v>
      </c>
      <c r="EP24" s="13">
        <v>599</v>
      </c>
      <c r="EQ24" s="13"/>
      <c r="ER24" s="89"/>
      <c r="ES24" s="13">
        <v>791</v>
      </c>
      <c r="ET24" s="13">
        <v>759</v>
      </c>
      <c r="EU24" s="13">
        <v>686</v>
      </c>
      <c r="EV24" s="13">
        <v>735</v>
      </c>
      <c r="EW24" s="13"/>
      <c r="EX24" s="13"/>
      <c r="EY24" s="92">
        <v>961</v>
      </c>
      <c r="EZ24" s="14">
        <v>739</v>
      </c>
      <c r="FA24" s="17">
        <v>466</v>
      </c>
      <c r="FB24" s="13">
        <v>430</v>
      </c>
      <c r="FC24" s="13">
        <v>375</v>
      </c>
      <c r="FD24" s="13">
        <v>400</v>
      </c>
      <c r="FE24" s="13"/>
      <c r="FF24" s="13"/>
      <c r="FG24" s="88">
        <v>562</v>
      </c>
      <c r="FH24" s="13">
        <v>525</v>
      </c>
      <c r="FI24" s="13">
        <v>425</v>
      </c>
      <c r="FJ24" s="13">
        <v>495</v>
      </c>
      <c r="FK24" s="13"/>
      <c r="FL24" s="89"/>
      <c r="FM24" s="13">
        <v>616</v>
      </c>
      <c r="FN24" s="13">
        <v>570</v>
      </c>
      <c r="FO24" s="13">
        <v>480</v>
      </c>
      <c r="FP24" s="13">
        <v>540</v>
      </c>
      <c r="FQ24" s="13"/>
      <c r="FR24" s="13"/>
      <c r="FS24" s="92">
        <v>742</v>
      </c>
      <c r="FT24" s="14">
        <v>601</v>
      </c>
      <c r="FU24" s="17">
        <v>434</v>
      </c>
      <c r="FV24" s="13">
        <v>415</v>
      </c>
      <c r="FW24" s="13">
        <v>350</v>
      </c>
      <c r="FX24" s="13">
        <v>400</v>
      </c>
      <c r="FY24" s="13"/>
      <c r="FZ24" s="13"/>
      <c r="GA24" s="88">
        <v>536</v>
      </c>
      <c r="GB24" s="13">
        <v>515</v>
      </c>
      <c r="GC24" s="13">
        <v>425</v>
      </c>
      <c r="GD24" s="13">
        <v>480</v>
      </c>
      <c r="GE24" s="13"/>
      <c r="GF24" s="89"/>
      <c r="GG24" s="13">
        <v>621</v>
      </c>
      <c r="GH24" s="13">
        <v>590</v>
      </c>
      <c r="GI24" s="13">
        <v>510</v>
      </c>
      <c r="GJ24" s="13">
        <v>560</v>
      </c>
      <c r="GK24" s="13"/>
      <c r="GL24" s="13"/>
      <c r="GM24" s="92">
        <v>724</v>
      </c>
      <c r="GN24" s="14">
        <v>600</v>
      </c>
      <c r="GO24" s="17">
        <v>505</v>
      </c>
      <c r="GP24" s="13">
        <v>559</v>
      </c>
      <c r="GQ24" s="13">
        <v>680</v>
      </c>
      <c r="GR24" s="13">
        <v>871</v>
      </c>
      <c r="GS24" s="14">
        <v>664</v>
      </c>
      <c r="GT24" s="8">
        <v>378</v>
      </c>
      <c r="GU24" s="9">
        <v>441</v>
      </c>
      <c r="GV24" s="9">
        <v>526</v>
      </c>
      <c r="GW24" s="9">
        <v>584</v>
      </c>
      <c r="GX24" s="10">
        <v>500</v>
      </c>
      <c r="GY24" s="17">
        <v>553</v>
      </c>
      <c r="GZ24" s="13">
        <v>626</v>
      </c>
      <c r="HA24" s="13">
        <v>763</v>
      </c>
      <c r="HB24" s="13">
        <v>948</v>
      </c>
      <c r="HC24" s="14">
        <v>710</v>
      </c>
      <c r="HD24" s="17">
        <v>408</v>
      </c>
      <c r="HE24" s="13">
        <v>486</v>
      </c>
      <c r="HF24" s="13">
        <v>618</v>
      </c>
      <c r="HG24" s="13">
        <v>809</v>
      </c>
      <c r="HH24" s="14">
        <v>593</v>
      </c>
      <c r="HI24" s="17">
        <v>472</v>
      </c>
      <c r="HJ24" s="13">
        <v>540</v>
      </c>
      <c r="HK24" s="13">
        <v>635</v>
      </c>
      <c r="HL24" s="13">
        <v>664</v>
      </c>
      <c r="HM24" s="14">
        <v>591</v>
      </c>
    </row>
    <row r="25" spans="1:221" x14ac:dyDescent="0.25">
      <c r="A25" s="12">
        <v>2006</v>
      </c>
      <c r="B25" s="17">
        <v>701</v>
      </c>
      <c r="C25" s="13">
        <v>700</v>
      </c>
      <c r="D25" s="13">
        <v>595</v>
      </c>
      <c r="E25" s="13">
        <v>660</v>
      </c>
      <c r="F25" s="13"/>
      <c r="G25" s="13"/>
      <c r="H25" s="88">
        <v>816</v>
      </c>
      <c r="I25" s="13">
        <v>780</v>
      </c>
      <c r="J25" s="13">
        <v>680</v>
      </c>
      <c r="K25" s="13">
        <v>750</v>
      </c>
      <c r="L25" s="13"/>
      <c r="M25" s="89"/>
      <c r="N25" s="13">
        <v>1045</v>
      </c>
      <c r="O25" s="13">
        <v>940</v>
      </c>
      <c r="P25" s="13">
        <v>800</v>
      </c>
      <c r="Q25" s="13">
        <v>880</v>
      </c>
      <c r="R25" s="13"/>
      <c r="S25" s="13"/>
      <c r="T25" s="92">
        <v>1220</v>
      </c>
      <c r="U25" s="105">
        <v>876</v>
      </c>
      <c r="V25" s="17">
        <v>561</v>
      </c>
      <c r="W25" s="13">
        <v>680</v>
      </c>
      <c r="X25" s="13">
        <v>875</v>
      </c>
      <c r="Y25" s="13">
        <v>1168</v>
      </c>
      <c r="Z25" s="14">
        <v>742</v>
      </c>
      <c r="AA25" s="17">
        <v>617</v>
      </c>
      <c r="AB25" s="13">
        <v>600</v>
      </c>
      <c r="AC25" s="13">
        <v>500</v>
      </c>
      <c r="AD25" s="13">
        <v>550</v>
      </c>
      <c r="AE25" s="13">
        <v>625</v>
      </c>
      <c r="AF25" s="13">
        <v>739</v>
      </c>
      <c r="AG25" s="88">
        <v>780</v>
      </c>
      <c r="AH25" s="13">
        <v>750</v>
      </c>
      <c r="AI25" s="13">
        <v>625</v>
      </c>
      <c r="AJ25" s="13">
        <v>700</v>
      </c>
      <c r="AK25" s="13">
        <v>800</v>
      </c>
      <c r="AL25" s="89">
        <v>919</v>
      </c>
      <c r="AM25" s="13">
        <v>960</v>
      </c>
      <c r="AN25" s="13">
        <v>925</v>
      </c>
      <c r="AO25" s="13">
        <v>775</v>
      </c>
      <c r="AP25" s="13">
        <v>880</v>
      </c>
      <c r="AQ25" s="13">
        <v>999</v>
      </c>
      <c r="AR25" s="13">
        <v>1150</v>
      </c>
      <c r="AS25" s="92">
        <v>884</v>
      </c>
      <c r="AT25" s="105">
        <v>859</v>
      </c>
      <c r="AU25" s="17">
        <v>561</v>
      </c>
      <c r="AV25" s="13">
        <v>550</v>
      </c>
      <c r="AW25" s="13">
        <v>450</v>
      </c>
      <c r="AX25" s="13">
        <v>510</v>
      </c>
      <c r="AY25" s="13"/>
      <c r="AZ25" s="13"/>
      <c r="BA25" s="88">
        <v>666</v>
      </c>
      <c r="BB25" s="13">
        <v>630</v>
      </c>
      <c r="BC25" s="13">
        <v>550</v>
      </c>
      <c r="BD25" s="13">
        <v>600</v>
      </c>
      <c r="BE25" s="13"/>
      <c r="BF25" s="89"/>
      <c r="BG25" s="13">
        <v>808</v>
      </c>
      <c r="BH25" s="13">
        <v>779</v>
      </c>
      <c r="BI25" s="13">
        <v>670</v>
      </c>
      <c r="BJ25" s="13">
        <v>739</v>
      </c>
      <c r="BK25" s="13"/>
      <c r="BL25" s="13"/>
      <c r="BM25" s="92">
        <v>902</v>
      </c>
      <c r="BN25" s="14">
        <v>745</v>
      </c>
      <c r="BO25" s="17">
        <v>376</v>
      </c>
      <c r="BP25" s="13">
        <v>515</v>
      </c>
      <c r="BQ25" s="13">
        <v>622</v>
      </c>
      <c r="BR25" s="13">
        <v>731</v>
      </c>
      <c r="BS25" s="14">
        <v>572</v>
      </c>
      <c r="BT25" s="17">
        <v>395</v>
      </c>
      <c r="BU25" s="13">
        <v>496</v>
      </c>
      <c r="BV25" s="13">
        <v>608</v>
      </c>
      <c r="BW25" s="13">
        <v>663</v>
      </c>
      <c r="BX25" s="14">
        <v>562</v>
      </c>
      <c r="BY25" s="17">
        <v>420</v>
      </c>
      <c r="BZ25" s="13">
        <v>403</v>
      </c>
      <c r="CA25" s="13">
        <v>345</v>
      </c>
      <c r="CB25" s="13">
        <v>382</v>
      </c>
      <c r="CC25" s="13"/>
      <c r="CD25" s="13"/>
      <c r="CE25" s="88">
        <v>557</v>
      </c>
      <c r="CF25" s="13">
        <v>562</v>
      </c>
      <c r="CG25" s="13">
        <v>450</v>
      </c>
      <c r="CH25" s="13">
        <v>538</v>
      </c>
      <c r="CI25" s="13"/>
      <c r="CJ25" s="89"/>
      <c r="CK25" s="13">
        <v>709</v>
      </c>
      <c r="CL25" s="13">
        <v>700</v>
      </c>
      <c r="CM25" s="13">
        <v>580</v>
      </c>
      <c r="CN25" s="13">
        <v>665</v>
      </c>
      <c r="CO25" s="13"/>
      <c r="CP25" s="13"/>
      <c r="CQ25" s="92">
        <v>839</v>
      </c>
      <c r="CR25" s="14">
        <v>610</v>
      </c>
      <c r="CS25" s="17">
        <v>740</v>
      </c>
      <c r="CT25" s="13">
        <v>725</v>
      </c>
      <c r="CU25" s="13">
        <v>625</v>
      </c>
      <c r="CV25" s="13">
        <v>700</v>
      </c>
      <c r="CW25" s="13"/>
      <c r="CX25" s="13"/>
      <c r="CY25" s="88">
        <v>896</v>
      </c>
      <c r="CZ25" s="13">
        <v>860</v>
      </c>
      <c r="DA25" s="13">
        <v>780</v>
      </c>
      <c r="DB25" s="13">
        <v>835</v>
      </c>
      <c r="DC25" s="13"/>
      <c r="DD25" s="89"/>
      <c r="DE25" s="13">
        <v>1067</v>
      </c>
      <c r="DF25" s="13">
        <v>995</v>
      </c>
      <c r="DG25" s="13">
        <v>900</v>
      </c>
      <c r="DH25" s="13">
        <v>956</v>
      </c>
      <c r="DI25" s="13"/>
      <c r="DJ25" s="13"/>
      <c r="DK25" s="92">
        <v>1272</v>
      </c>
      <c r="DL25" s="14">
        <v>995</v>
      </c>
      <c r="DM25" s="17">
        <v>633</v>
      </c>
      <c r="DN25" s="13">
        <v>635</v>
      </c>
      <c r="DO25" s="13">
        <v>565</v>
      </c>
      <c r="DP25" s="13">
        <v>619</v>
      </c>
      <c r="DQ25" s="13"/>
      <c r="DR25" s="13"/>
      <c r="DS25" s="88">
        <v>774</v>
      </c>
      <c r="DT25" s="13">
        <v>750</v>
      </c>
      <c r="DU25" s="13">
        <v>685</v>
      </c>
      <c r="DV25" s="13">
        <v>729</v>
      </c>
      <c r="DW25" s="13"/>
      <c r="DX25" s="89"/>
      <c r="DY25" s="13">
        <v>941</v>
      </c>
      <c r="DZ25" s="13">
        <v>879</v>
      </c>
      <c r="EA25" s="13">
        <v>800</v>
      </c>
      <c r="EB25" s="13">
        <v>856</v>
      </c>
      <c r="EC25" s="13"/>
      <c r="ED25" s="13"/>
      <c r="EE25" s="92">
        <v>1146</v>
      </c>
      <c r="EF25" s="14">
        <v>867</v>
      </c>
      <c r="EG25" s="17">
        <v>492</v>
      </c>
      <c r="EH25" s="13">
        <v>475</v>
      </c>
      <c r="EI25" s="13">
        <v>425</v>
      </c>
      <c r="EJ25" s="13">
        <v>450</v>
      </c>
      <c r="EK25" s="13"/>
      <c r="EL25" s="13"/>
      <c r="EM25" s="88">
        <v>644</v>
      </c>
      <c r="EN25" s="13">
        <v>629</v>
      </c>
      <c r="EO25" s="13">
        <v>560</v>
      </c>
      <c r="EP25" s="13">
        <v>600</v>
      </c>
      <c r="EQ25" s="13"/>
      <c r="ER25" s="89"/>
      <c r="ES25" s="13">
        <v>796</v>
      </c>
      <c r="ET25" s="13">
        <v>765</v>
      </c>
      <c r="EU25" s="13">
        <v>699</v>
      </c>
      <c r="EV25" s="13">
        <v>749</v>
      </c>
      <c r="EW25" s="13"/>
      <c r="EX25" s="13"/>
      <c r="EY25" s="92">
        <v>946</v>
      </c>
      <c r="EZ25" s="14">
        <v>735</v>
      </c>
      <c r="FA25" s="17">
        <v>481</v>
      </c>
      <c r="FB25" s="13">
        <v>450</v>
      </c>
      <c r="FC25" s="13">
        <v>385</v>
      </c>
      <c r="FD25" s="13">
        <v>425</v>
      </c>
      <c r="FE25" s="13"/>
      <c r="FF25" s="13"/>
      <c r="FG25" s="88">
        <v>574</v>
      </c>
      <c r="FH25" s="13">
        <v>550</v>
      </c>
      <c r="FI25" s="13">
        <v>450</v>
      </c>
      <c r="FJ25" s="13">
        <v>500</v>
      </c>
      <c r="FK25" s="13"/>
      <c r="FL25" s="89"/>
      <c r="FM25" s="13">
        <v>636</v>
      </c>
      <c r="FN25" s="13">
        <v>600</v>
      </c>
      <c r="FO25" s="13">
        <v>500</v>
      </c>
      <c r="FP25" s="13">
        <v>560</v>
      </c>
      <c r="FQ25" s="13"/>
      <c r="FR25" s="13"/>
      <c r="FS25" s="92">
        <v>775</v>
      </c>
      <c r="FT25" s="14">
        <v>617</v>
      </c>
      <c r="FU25" s="17">
        <v>452</v>
      </c>
      <c r="FV25" s="13">
        <v>425</v>
      </c>
      <c r="FW25" s="13">
        <v>370</v>
      </c>
      <c r="FX25" s="13">
        <v>408</v>
      </c>
      <c r="FY25" s="13"/>
      <c r="FZ25" s="13"/>
      <c r="GA25" s="88">
        <v>558</v>
      </c>
      <c r="GB25" s="13">
        <v>528</v>
      </c>
      <c r="GC25" s="13">
        <v>450</v>
      </c>
      <c r="GD25" s="13">
        <v>500</v>
      </c>
      <c r="GE25" s="13"/>
      <c r="GF25" s="89"/>
      <c r="GG25" s="13">
        <v>637</v>
      </c>
      <c r="GH25" s="13">
        <v>600</v>
      </c>
      <c r="GI25" s="13">
        <v>530</v>
      </c>
      <c r="GJ25" s="13">
        <v>580</v>
      </c>
      <c r="GK25" s="13"/>
      <c r="GL25" s="13"/>
      <c r="GM25" s="92">
        <v>749</v>
      </c>
      <c r="GN25" s="14">
        <v>619</v>
      </c>
      <c r="GO25" s="17">
        <v>491</v>
      </c>
      <c r="GP25" s="13">
        <v>572</v>
      </c>
      <c r="GQ25" s="13">
        <v>699</v>
      </c>
      <c r="GR25" s="13">
        <v>891</v>
      </c>
      <c r="GS25" s="14">
        <v>686</v>
      </c>
      <c r="GT25" s="8">
        <v>388</v>
      </c>
      <c r="GU25" s="9">
        <v>462</v>
      </c>
      <c r="GV25" s="9">
        <v>556</v>
      </c>
      <c r="GW25" s="9">
        <v>609</v>
      </c>
      <c r="GX25" s="10">
        <v>527</v>
      </c>
      <c r="GY25" s="17">
        <v>575</v>
      </c>
      <c r="GZ25" s="13">
        <v>648</v>
      </c>
      <c r="HA25" s="13">
        <v>799</v>
      </c>
      <c r="HB25" s="13">
        <v>1026</v>
      </c>
      <c r="HC25" s="14">
        <v>745</v>
      </c>
      <c r="HD25" s="17">
        <v>423</v>
      </c>
      <c r="HE25" s="13">
        <v>505</v>
      </c>
      <c r="HF25" s="13">
        <v>639</v>
      </c>
      <c r="HG25" s="13">
        <v>823</v>
      </c>
      <c r="HH25" s="14">
        <v>614</v>
      </c>
      <c r="HI25" s="17">
        <v>487</v>
      </c>
      <c r="HJ25" s="13">
        <v>541</v>
      </c>
      <c r="HK25" s="13">
        <v>634</v>
      </c>
      <c r="HL25" s="13">
        <v>688</v>
      </c>
      <c r="HM25" s="14">
        <v>593</v>
      </c>
    </row>
    <row r="26" spans="1:221" x14ac:dyDescent="0.25">
      <c r="A26" s="12">
        <v>2007</v>
      </c>
      <c r="B26" s="17">
        <v>735</v>
      </c>
      <c r="C26" s="13">
        <v>738</v>
      </c>
      <c r="D26" s="13">
        <v>610</v>
      </c>
      <c r="E26" s="13">
        <v>700</v>
      </c>
      <c r="F26" s="13"/>
      <c r="G26" s="13"/>
      <c r="H26" s="88">
        <v>846</v>
      </c>
      <c r="I26" s="13">
        <v>800</v>
      </c>
      <c r="J26" s="13">
        <v>690</v>
      </c>
      <c r="K26" s="13">
        <v>760</v>
      </c>
      <c r="L26" s="13"/>
      <c r="M26" s="89"/>
      <c r="N26" s="13">
        <v>1084</v>
      </c>
      <c r="O26" s="13">
        <v>970</v>
      </c>
      <c r="P26" s="13">
        <v>810</v>
      </c>
      <c r="Q26" s="13">
        <v>900</v>
      </c>
      <c r="R26" s="13"/>
      <c r="S26" s="13"/>
      <c r="T26" s="92">
        <v>1234</v>
      </c>
      <c r="U26" s="105">
        <v>908</v>
      </c>
      <c r="V26" s="17">
        <v>589</v>
      </c>
      <c r="W26" s="13">
        <v>715</v>
      </c>
      <c r="X26" s="13">
        <v>908</v>
      </c>
      <c r="Y26" s="13">
        <v>1210</v>
      </c>
      <c r="Z26" s="14">
        <v>775</v>
      </c>
      <c r="AA26" s="17">
        <v>688</v>
      </c>
      <c r="AB26" s="13">
        <v>650</v>
      </c>
      <c r="AC26" s="13">
        <v>550</v>
      </c>
      <c r="AD26" s="13">
        <v>650</v>
      </c>
      <c r="AE26" s="13">
        <v>700</v>
      </c>
      <c r="AF26" s="13">
        <v>800</v>
      </c>
      <c r="AG26" s="88">
        <v>897</v>
      </c>
      <c r="AH26" s="13">
        <v>875</v>
      </c>
      <c r="AI26" s="13">
        <v>725</v>
      </c>
      <c r="AJ26" s="13">
        <v>850</v>
      </c>
      <c r="AK26" s="13">
        <v>940</v>
      </c>
      <c r="AL26" s="89">
        <v>1050</v>
      </c>
      <c r="AM26" s="13">
        <v>1089</v>
      </c>
      <c r="AN26" s="13">
        <v>1100</v>
      </c>
      <c r="AO26" s="13">
        <v>880</v>
      </c>
      <c r="AP26" s="13">
        <v>1000</v>
      </c>
      <c r="AQ26" s="13">
        <v>1169</v>
      </c>
      <c r="AR26" s="13">
        <v>1300</v>
      </c>
      <c r="AS26" s="92">
        <v>1046</v>
      </c>
      <c r="AT26" s="105">
        <v>984</v>
      </c>
      <c r="AU26" s="17">
        <v>658</v>
      </c>
      <c r="AV26" s="13">
        <v>650</v>
      </c>
      <c r="AW26" s="13">
        <v>519</v>
      </c>
      <c r="AX26" s="13">
        <v>600</v>
      </c>
      <c r="AY26" s="13"/>
      <c r="AZ26" s="13"/>
      <c r="BA26" s="88">
        <v>784</v>
      </c>
      <c r="BB26" s="13">
        <v>774</v>
      </c>
      <c r="BC26" s="13">
        <v>625</v>
      </c>
      <c r="BD26" s="13">
        <v>725</v>
      </c>
      <c r="BE26" s="13"/>
      <c r="BF26" s="89"/>
      <c r="BG26" s="13">
        <v>958</v>
      </c>
      <c r="BH26" s="13">
        <v>950</v>
      </c>
      <c r="BI26" s="13">
        <v>750</v>
      </c>
      <c r="BJ26" s="13">
        <v>894</v>
      </c>
      <c r="BK26" s="13"/>
      <c r="BL26" s="13"/>
      <c r="BM26" s="92">
        <v>1060</v>
      </c>
      <c r="BN26" s="14">
        <v>886</v>
      </c>
      <c r="BO26" s="17">
        <v>389</v>
      </c>
      <c r="BP26" s="13">
        <v>554</v>
      </c>
      <c r="BQ26" s="13">
        <v>664</v>
      </c>
      <c r="BR26" s="13">
        <v>800</v>
      </c>
      <c r="BS26" s="14">
        <v>614</v>
      </c>
      <c r="BT26" s="17">
        <v>435</v>
      </c>
      <c r="BU26" s="13">
        <v>564</v>
      </c>
      <c r="BV26" s="13">
        <v>694</v>
      </c>
      <c r="BW26" s="13">
        <v>760</v>
      </c>
      <c r="BX26" s="14">
        <v>639</v>
      </c>
      <c r="BY26" s="17">
        <v>451</v>
      </c>
      <c r="BZ26" s="13">
        <v>433</v>
      </c>
      <c r="CA26" s="13">
        <v>365</v>
      </c>
      <c r="CB26" s="13">
        <v>417</v>
      </c>
      <c r="CC26" s="13"/>
      <c r="CD26" s="13"/>
      <c r="CE26" s="88">
        <v>578</v>
      </c>
      <c r="CF26" s="13">
        <v>580</v>
      </c>
      <c r="CG26" s="13">
        <v>475</v>
      </c>
      <c r="CH26" s="13">
        <v>552</v>
      </c>
      <c r="CI26" s="13"/>
      <c r="CJ26" s="89"/>
      <c r="CK26" s="13">
        <v>740</v>
      </c>
      <c r="CL26" s="13">
        <v>736</v>
      </c>
      <c r="CM26" s="13">
        <v>611</v>
      </c>
      <c r="CN26" s="13">
        <v>700</v>
      </c>
      <c r="CO26" s="13"/>
      <c r="CP26" s="13"/>
      <c r="CQ26" s="92">
        <v>874</v>
      </c>
      <c r="CR26" s="14">
        <v>641</v>
      </c>
      <c r="CS26" s="17">
        <v>740</v>
      </c>
      <c r="CT26" s="13">
        <v>745</v>
      </c>
      <c r="CU26" s="13">
        <v>625</v>
      </c>
      <c r="CV26" s="13">
        <v>700</v>
      </c>
      <c r="CW26" s="13"/>
      <c r="CX26" s="13"/>
      <c r="CY26" s="88">
        <v>900</v>
      </c>
      <c r="CZ26" s="13">
        <v>870</v>
      </c>
      <c r="DA26" s="13">
        <v>775</v>
      </c>
      <c r="DB26" s="13">
        <v>845</v>
      </c>
      <c r="DC26" s="13"/>
      <c r="DD26" s="89"/>
      <c r="DE26" s="13">
        <v>1061</v>
      </c>
      <c r="DF26" s="13">
        <v>999</v>
      </c>
      <c r="DG26" s="13">
        <v>900</v>
      </c>
      <c r="DH26" s="13">
        <v>965</v>
      </c>
      <c r="DI26" s="13"/>
      <c r="DJ26" s="13"/>
      <c r="DK26" s="92">
        <v>1252</v>
      </c>
      <c r="DL26" s="14">
        <v>992</v>
      </c>
      <c r="DM26" s="17">
        <v>643</v>
      </c>
      <c r="DN26" s="13">
        <v>647</v>
      </c>
      <c r="DO26" s="13">
        <v>575</v>
      </c>
      <c r="DP26" s="13">
        <v>625</v>
      </c>
      <c r="DQ26" s="13"/>
      <c r="DR26" s="13"/>
      <c r="DS26" s="88">
        <v>798</v>
      </c>
      <c r="DT26" s="13">
        <v>769</v>
      </c>
      <c r="DU26" s="13">
        <v>700</v>
      </c>
      <c r="DV26" s="13">
        <v>750</v>
      </c>
      <c r="DW26" s="13"/>
      <c r="DX26" s="89"/>
      <c r="DY26" s="13">
        <v>961</v>
      </c>
      <c r="DZ26" s="13">
        <v>900</v>
      </c>
      <c r="EA26" s="13">
        <v>825</v>
      </c>
      <c r="EB26" s="13">
        <v>880</v>
      </c>
      <c r="EC26" s="13"/>
      <c r="ED26" s="13"/>
      <c r="EE26" s="92">
        <v>1144</v>
      </c>
      <c r="EF26" s="14">
        <v>888</v>
      </c>
      <c r="EG26" s="17">
        <v>511</v>
      </c>
      <c r="EH26" s="13">
        <v>500</v>
      </c>
      <c r="EI26" s="13">
        <v>440</v>
      </c>
      <c r="EJ26" s="13">
        <v>475</v>
      </c>
      <c r="EK26" s="13"/>
      <c r="EL26" s="13"/>
      <c r="EM26" s="88">
        <v>666</v>
      </c>
      <c r="EN26" s="13">
        <v>630</v>
      </c>
      <c r="EO26" s="13">
        <v>567</v>
      </c>
      <c r="EP26" s="13">
        <v>604</v>
      </c>
      <c r="EQ26" s="13"/>
      <c r="ER26" s="89"/>
      <c r="ES26" s="13">
        <v>824</v>
      </c>
      <c r="ET26" s="13">
        <v>785</v>
      </c>
      <c r="EU26" s="13">
        <v>700</v>
      </c>
      <c r="EV26" s="13">
        <v>752</v>
      </c>
      <c r="EW26" s="13"/>
      <c r="EX26" s="13"/>
      <c r="EY26" s="92">
        <v>1005</v>
      </c>
      <c r="EZ26" s="14">
        <v>767</v>
      </c>
      <c r="FA26" s="17">
        <v>490</v>
      </c>
      <c r="FB26" s="13">
        <v>455</v>
      </c>
      <c r="FC26" s="13">
        <v>395</v>
      </c>
      <c r="FD26" s="13">
        <v>430</v>
      </c>
      <c r="FE26" s="13"/>
      <c r="FF26" s="13"/>
      <c r="FG26" s="88">
        <v>581</v>
      </c>
      <c r="FH26" s="13">
        <v>550</v>
      </c>
      <c r="FI26" s="13">
        <v>450</v>
      </c>
      <c r="FJ26" s="13">
        <v>505</v>
      </c>
      <c r="FK26" s="13"/>
      <c r="FL26" s="89"/>
      <c r="FM26" s="13">
        <v>647</v>
      </c>
      <c r="FN26" s="13">
        <v>600</v>
      </c>
      <c r="FO26" s="13">
        <v>510</v>
      </c>
      <c r="FP26" s="13">
        <v>570</v>
      </c>
      <c r="FQ26" s="13"/>
      <c r="FR26" s="13"/>
      <c r="FS26" s="92">
        <v>806</v>
      </c>
      <c r="FT26" s="14">
        <v>632</v>
      </c>
      <c r="FU26" s="17">
        <v>455</v>
      </c>
      <c r="FV26" s="13">
        <v>435</v>
      </c>
      <c r="FW26" s="13">
        <v>380</v>
      </c>
      <c r="FX26" s="13">
        <v>420</v>
      </c>
      <c r="FY26" s="13"/>
      <c r="FZ26" s="13"/>
      <c r="GA26" s="88">
        <v>547</v>
      </c>
      <c r="GB26" s="13">
        <v>525</v>
      </c>
      <c r="GC26" s="13">
        <v>448</v>
      </c>
      <c r="GD26" s="13">
        <v>500</v>
      </c>
      <c r="GE26" s="13"/>
      <c r="GF26" s="89"/>
      <c r="GG26" s="13">
        <v>641</v>
      </c>
      <c r="GH26" s="13">
        <v>610</v>
      </c>
      <c r="GI26" s="13">
        <v>545</v>
      </c>
      <c r="GJ26" s="13">
        <v>590</v>
      </c>
      <c r="GK26" s="13"/>
      <c r="GL26" s="13"/>
      <c r="GM26" s="92">
        <v>755</v>
      </c>
      <c r="GN26" s="14">
        <v>620</v>
      </c>
      <c r="GO26" s="17">
        <v>545</v>
      </c>
      <c r="GP26" s="13">
        <v>586</v>
      </c>
      <c r="GQ26" s="13">
        <v>705</v>
      </c>
      <c r="GR26" s="13">
        <v>891</v>
      </c>
      <c r="GS26" s="14">
        <v>690</v>
      </c>
      <c r="GT26" s="8">
        <v>421</v>
      </c>
      <c r="GU26" s="9">
        <v>493</v>
      </c>
      <c r="GV26" s="9">
        <v>571</v>
      </c>
      <c r="GW26" s="9">
        <v>646</v>
      </c>
      <c r="GX26" s="10">
        <v>551</v>
      </c>
      <c r="GY26" s="17">
        <v>577</v>
      </c>
      <c r="GZ26" s="13">
        <v>659</v>
      </c>
      <c r="HA26" s="13">
        <v>815</v>
      </c>
      <c r="HB26" s="13">
        <v>1063</v>
      </c>
      <c r="HC26" s="14">
        <v>761</v>
      </c>
      <c r="HD26" s="17">
        <v>435</v>
      </c>
      <c r="HE26" s="13">
        <v>524</v>
      </c>
      <c r="HF26" s="13">
        <v>661</v>
      </c>
      <c r="HG26" s="13">
        <v>799</v>
      </c>
      <c r="HH26" s="14">
        <v>629</v>
      </c>
      <c r="HI26" s="17">
        <v>468</v>
      </c>
      <c r="HJ26" s="13">
        <v>537</v>
      </c>
      <c r="HK26" s="13">
        <v>613</v>
      </c>
      <c r="HL26" s="13">
        <v>693</v>
      </c>
      <c r="HM26" s="14">
        <v>585</v>
      </c>
    </row>
    <row r="27" spans="1:221" x14ac:dyDescent="0.25">
      <c r="A27" s="12">
        <v>2008</v>
      </c>
      <c r="B27" s="17">
        <v>754</v>
      </c>
      <c r="C27" s="13">
        <v>750</v>
      </c>
      <c r="D27" s="13">
        <v>625</v>
      </c>
      <c r="E27" s="13">
        <v>715</v>
      </c>
      <c r="F27" s="13"/>
      <c r="G27" s="13"/>
      <c r="H27" s="88">
        <v>880</v>
      </c>
      <c r="I27" s="13">
        <v>850</v>
      </c>
      <c r="J27" s="13">
        <v>720</v>
      </c>
      <c r="K27" s="13">
        <v>800</v>
      </c>
      <c r="L27" s="13"/>
      <c r="M27" s="89"/>
      <c r="N27" s="13">
        <v>1124</v>
      </c>
      <c r="O27" s="13">
        <v>1000</v>
      </c>
      <c r="P27" s="13">
        <v>850</v>
      </c>
      <c r="Q27" s="13">
        <v>950</v>
      </c>
      <c r="R27" s="13"/>
      <c r="S27" s="13"/>
      <c r="T27" s="92">
        <v>1356</v>
      </c>
      <c r="U27" s="105">
        <v>948</v>
      </c>
      <c r="V27" s="17">
        <v>625</v>
      </c>
      <c r="W27" s="13">
        <v>764</v>
      </c>
      <c r="X27" s="13">
        <v>964</v>
      </c>
      <c r="Y27" s="13">
        <v>1303</v>
      </c>
      <c r="Z27" s="14">
        <v>828</v>
      </c>
      <c r="AA27" s="17">
        <v>775</v>
      </c>
      <c r="AB27" s="13">
        <v>800</v>
      </c>
      <c r="AC27" s="13">
        <v>650</v>
      </c>
      <c r="AD27" s="13">
        <v>750</v>
      </c>
      <c r="AE27" s="13">
        <v>825</v>
      </c>
      <c r="AF27" s="13">
        <v>879</v>
      </c>
      <c r="AG27" s="88">
        <v>951</v>
      </c>
      <c r="AH27" s="13">
        <v>950</v>
      </c>
      <c r="AI27" s="13">
        <v>800</v>
      </c>
      <c r="AJ27" s="13">
        <v>900</v>
      </c>
      <c r="AK27" s="13">
        <v>985</v>
      </c>
      <c r="AL27" s="89">
        <v>1099</v>
      </c>
      <c r="AM27" s="13">
        <v>1148</v>
      </c>
      <c r="AN27" s="13">
        <v>1149</v>
      </c>
      <c r="AO27" s="13">
        <v>975</v>
      </c>
      <c r="AP27" s="13">
        <v>1099</v>
      </c>
      <c r="AQ27" s="13">
        <v>1195</v>
      </c>
      <c r="AR27" s="13">
        <v>1300</v>
      </c>
      <c r="AS27" s="92">
        <v>1063</v>
      </c>
      <c r="AT27" s="105">
        <v>1041</v>
      </c>
      <c r="AU27" s="17">
        <v>707</v>
      </c>
      <c r="AV27" s="13">
        <v>700</v>
      </c>
      <c r="AW27" s="13">
        <v>575</v>
      </c>
      <c r="AX27" s="13">
        <v>675</v>
      </c>
      <c r="AY27" s="13"/>
      <c r="AZ27" s="13"/>
      <c r="BA27" s="88">
        <v>847</v>
      </c>
      <c r="BB27" s="13">
        <v>850</v>
      </c>
      <c r="BC27" s="13">
        <v>745</v>
      </c>
      <c r="BD27" s="13">
        <v>800</v>
      </c>
      <c r="BE27" s="13"/>
      <c r="BF27" s="89"/>
      <c r="BG27" s="13">
        <v>1034</v>
      </c>
      <c r="BH27" s="13">
        <v>1020</v>
      </c>
      <c r="BI27" s="13">
        <v>890</v>
      </c>
      <c r="BJ27" s="13">
        <v>984</v>
      </c>
      <c r="BK27" s="13"/>
      <c r="BL27" s="13"/>
      <c r="BM27" s="92">
        <v>1170</v>
      </c>
      <c r="BN27" s="14">
        <v>956</v>
      </c>
      <c r="BO27" s="17">
        <v>456</v>
      </c>
      <c r="BP27" s="13">
        <v>635</v>
      </c>
      <c r="BQ27" s="13">
        <v>761</v>
      </c>
      <c r="BR27" s="13">
        <v>945</v>
      </c>
      <c r="BS27" s="14">
        <v>706</v>
      </c>
      <c r="BT27" s="17">
        <v>517</v>
      </c>
      <c r="BU27" s="13">
        <v>675</v>
      </c>
      <c r="BV27" s="13">
        <v>843</v>
      </c>
      <c r="BW27" s="13">
        <v>886</v>
      </c>
      <c r="BX27" s="14">
        <v>769</v>
      </c>
      <c r="BY27" s="17">
        <v>464</v>
      </c>
      <c r="BZ27" s="13">
        <v>444</v>
      </c>
      <c r="CA27" s="13">
        <v>372</v>
      </c>
      <c r="CB27" s="13">
        <v>431</v>
      </c>
      <c r="CC27" s="13"/>
      <c r="CD27" s="13"/>
      <c r="CE27" s="88">
        <v>602</v>
      </c>
      <c r="CF27" s="13">
        <v>594</v>
      </c>
      <c r="CG27" s="13">
        <v>488</v>
      </c>
      <c r="CH27" s="13">
        <v>575</v>
      </c>
      <c r="CI27" s="13"/>
      <c r="CJ27" s="89"/>
      <c r="CK27" s="13">
        <v>769</v>
      </c>
      <c r="CL27" s="13">
        <v>767</v>
      </c>
      <c r="CM27" s="13">
        <v>634</v>
      </c>
      <c r="CN27" s="13">
        <v>714</v>
      </c>
      <c r="CO27" s="13"/>
      <c r="CP27" s="13"/>
      <c r="CQ27" s="92">
        <v>920</v>
      </c>
      <c r="CR27" s="14">
        <v>666</v>
      </c>
      <c r="CS27" s="17">
        <v>764</v>
      </c>
      <c r="CT27" s="13">
        <v>750</v>
      </c>
      <c r="CU27" s="13">
        <v>649</v>
      </c>
      <c r="CV27" s="13">
        <v>704</v>
      </c>
      <c r="CW27" s="13"/>
      <c r="CX27" s="13"/>
      <c r="CY27" s="88">
        <v>927</v>
      </c>
      <c r="CZ27" s="13">
        <v>882</v>
      </c>
      <c r="DA27" s="13">
        <v>795</v>
      </c>
      <c r="DB27" s="13">
        <v>850</v>
      </c>
      <c r="DC27" s="13"/>
      <c r="DD27" s="89"/>
      <c r="DE27" s="13">
        <v>1095</v>
      </c>
      <c r="DF27" s="13">
        <v>1025</v>
      </c>
      <c r="DG27" s="13">
        <v>900</v>
      </c>
      <c r="DH27" s="13">
        <v>987</v>
      </c>
      <c r="DI27" s="13"/>
      <c r="DJ27" s="13"/>
      <c r="DK27" s="92">
        <v>1288</v>
      </c>
      <c r="DL27" s="14">
        <v>1021</v>
      </c>
      <c r="DM27" s="17">
        <v>671</v>
      </c>
      <c r="DN27" s="13">
        <v>675</v>
      </c>
      <c r="DO27" s="13">
        <v>600</v>
      </c>
      <c r="DP27" s="13">
        <v>650</v>
      </c>
      <c r="DQ27" s="13"/>
      <c r="DR27" s="13"/>
      <c r="DS27" s="88">
        <v>827</v>
      </c>
      <c r="DT27" s="13">
        <v>800</v>
      </c>
      <c r="DU27" s="13">
        <v>729</v>
      </c>
      <c r="DV27" s="13">
        <v>780</v>
      </c>
      <c r="DW27" s="13"/>
      <c r="DX27" s="89"/>
      <c r="DY27" s="13">
        <v>995</v>
      </c>
      <c r="DZ27" s="13">
        <v>940</v>
      </c>
      <c r="EA27" s="13">
        <v>846</v>
      </c>
      <c r="EB27" s="13">
        <v>900</v>
      </c>
      <c r="EC27" s="13"/>
      <c r="ED27" s="13"/>
      <c r="EE27" s="92">
        <v>1227</v>
      </c>
      <c r="EF27" s="14">
        <v>920</v>
      </c>
      <c r="EG27" s="17">
        <v>542</v>
      </c>
      <c r="EH27" s="13">
        <v>520</v>
      </c>
      <c r="EI27" s="13">
        <v>440</v>
      </c>
      <c r="EJ27" s="13">
        <v>480</v>
      </c>
      <c r="EK27" s="13"/>
      <c r="EL27" s="13"/>
      <c r="EM27" s="88">
        <v>681</v>
      </c>
      <c r="EN27" s="13">
        <v>650</v>
      </c>
      <c r="EO27" s="13">
        <v>576</v>
      </c>
      <c r="EP27" s="13">
        <v>622</v>
      </c>
      <c r="EQ27" s="13"/>
      <c r="ER27" s="89"/>
      <c r="ES27" s="13">
        <v>836</v>
      </c>
      <c r="ET27" s="13">
        <v>800</v>
      </c>
      <c r="EU27" s="13">
        <v>700</v>
      </c>
      <c r="EV27" s="13">
        <v>769</v>
      </c>
      <c r="EW27" s="13"/>
      <c r="EX27" s="13"/>
      <c r="EY27" s="92">
        <v>986</v>
      </c>
      <c r="EZ27" s="14">
        <v>784</v>
      </c>
      <c r="FA27" s="17">
        <v>500</v>
      </c>
      <c r="FB27" s="13">
        <v>460</v>
      </c>
      <c r="FC27" s="13">
        <v>400</v>
      </c>
      <c r="FD27" s="13">
        <v>450</v>
      </c>
      <c r="FE27" s="13"/>
      <c r="FF27" s="13"/>
      <c r="FG27" s="88">
        <v>594</v>
      </c>
      <c r="FH27" s="13">
        <v>550</v>
      </c>
      <c r="FI27" s="13">
        <v>460</v>
      </c>
      <c r="FJ27" s="13">
        <v>525</v>
      </c>
      <c r="FK27" s="13"/>
      <c r="FL27" s="89"/>
      <c r="FM27" s="13">
        <v>659</v>
      </c>
      <c r="FN27" s="13">
        <v>610</v>
      </c>
      <c r="FO27" s="13">
        <v>525</v>
      </c>
      <c r="FP27" s="13">
        <v>590</v>
      </c>
      <c r="FQ27" s="13"/>
      <c r="FR27" s="13"/>
      <c r="FS27" s="92">
        <v>799</v>
      </c>
      <c r="FT27" s="14">
        <v>640</v>
      </c>
      <c r="FU27" s="17">
        <v>452</v>
      </c>
      <c r="FV27" s="13">
        <v>432</v>
      </c>
      <c r="FW27" s="13">
        <v>375</v>
      </c>
      <c r="FX27" s="13">
        <v>420</v>
      </c>
      <c r="FY27" s="13"/>
      <c r="FZ27" s="13"/>
      <c r="GA27" s="88">
        <v>558</v>
      </c>
      <c r="GB27" s="13">
        <v>536</v>
      </c>
      <c r="GC27" s="13">
        <v>450</v>
      </c>
      <c r="GD27" s="13">
        <v>510</v>
      </c>
      <c r="GE27" s="13"/>
      <c r="GF27" s="89"/>
      <c r="GG27" s="13">
        <v>653</v>
      </c>
      <c r="GH27" s="13">
        <v>625</v>
      </c>
      <c r="GI27" s="13">
        <v>550</v>
      </c>
      <c r="GJ27" s="13">
        <v>600</v>
      </c>
      <c r="GK27" s="13"/>
      <c r="GL27" s="13"/>
      <c r="GM27" s="92">
        <v>770</v>
      </c>
      <c r="GN27" s="14">
        <v>631</v>
      </c>
      <c r="GO27" s="17">
        <v>522</v>
      </c>
      <c r="GP27" s="13">
        <v>589</v>
      </c>
      <c r="GQ27" s="13">
        <v>704</v>
      </c>
      <c r="GR27" s="13">
        <v>930</v>
      </c>
      <c r="GS27" s="14">
        <v>694</v>
      </c>
      <c r="GT27" s="8">
        <v>430</v>
      </c>
      <c r="GU27" s="9">
        <v>518</v>
      </c>
      <c r="GV27" s="9">
        <v>620</v>
      </c>
      <c r="GW27" s="9">
        <v>673</v>
      </c>
      <c r="GX27" s="10">
        <v>589</v>
      </c>
      <c r="GY27" s="17">
        <v>599</v>
      </c>
      <c r="GZ27" s="13">
        <v>683</v>
      </c>
      <c r="HA27" s="13">
        <v>833</v>
      </c>
      <c r="HB27" s="13">
        <v>1062</v>
      </c>
      <c r="HC27" s="14">
        <v>782</v>
      </c>
      <c r="HD27" s="17">
        <v>432</v>
      </c>
      <c r="HE27" s="13">
        <v>538</v>
      </c>
      <c r="HF27" s="13">
        <v>675</v>
      </c>
      <c r="HG27" s="13">
        <v>843</v>
      </c>
      <c r="HH27" s="14">
        <v>644</v>
      </c>
      <c r="HI27" s="17">
        <v>487</v>
      </c>
      <c r="HJ27" s="13">
        <v>550</v>
      </c>
      <c r="HK27" s="13">
        <v>628</v>
      </c>
      <c r="HL27" s="13">
        <v>732</v>
      </c>
      <c r="HM27" s="14">
        <v>602</v>
      </c>
    </row>
    <row r="28" spans="1:221" x14ac:dyDescent="0.25">
      <c r="A28" s="12">
        <v>2009</v>
      </c>
      <c r="B28" s="17">
        <v>804</v>
      </c>
      <c r="C28" s="13">
        <v>784</v>
      </c>
      <c r="D28" s="13">
        <v>650</v>
      </c>
      <c r="E28" s="13">
        <v>750</v>
      </c>
      <c r="F28" s="13"/>
      <c r="G28" s="13"/>
      <c r="H28" s="88">
        <v>919</v>
      </c>
      <c r="I28" s="13">
        <v>875</v>
      </c>
      <c r="J28" s="13">
        <v>750</v>
      </c>
      <c r="K28" s="13">
        <v>825</v>
      </c>
      <c r="L28" s="13"/>
      <c r="M28" s="89"/>
      <c r="N28" s="13">
        <v>1169</v>
      </c>
      <c r="O28" s="13">
        <v>1050</v>
      </c>
      <c r="P28" s="13">
        <v>875</v>
      </c>
      <c r="Q28" s="13">
        <v>998</v>
      </c>
      <c r="R28" s="13"/>
      <c r="S28" s="13"/>
      <c r="T28" s="92">
        <v>1367</v>
      </c>
      <c r="U28" s="105">
        <v>986</v>
      </c>
      <c r="V28" s="17">
        <v>646</v>
      </c>
      <c r="W28" s="13">
        <v>789</v>
      </c>
      <c r="X28" s="13">
        <v>1000</v>
      </c>
      <c r="Y28" s="13">
        <v>1357</v>
      </c>
      <c r="Z28" s="14">
        <v>858</v>
      </c>
      <c r="AA28" s="17">
        <v>705</v>
      </c>
      <c r="AB28" s="13">
        <v>700</v>
      </c>
      <c r="AC28" s="13">
        <v>600</v>
      </c>
      <c r="AD28" s="13">
        <v>650</v>
      </c>
      <c r="AE28" s="13">
        <v>745</v>
      </c>
      <c r="AF28" s="13">
        <v>825</v>
      </c>
      <c r="AG28" s="88">
        <v>913</v>
      </c>
      <c r="AH28" s="13">
        <v>900</v>
      </c>
      <c r="AI28" s="13">
        <v>799</v>
      </c>
      <c r="AJ28" s="13">
        <v>875</v>
      </c>
      <c r="AK28" s="13">
        <v>949</v>
      </c>
      <c r="AL28" s="89">
        <v>1024</v>
      </c>
      <c r="AM28" s="13">
        <v>1099</v>
      </c>
      <c r="AN28" s="13">
        <v>1080</v>
      </c>
      <c r="AO28" s="13">
        <v>950</v>
      </c>
      <c r="AP28" s="13">
        <v>1050</v>
      </c>
      <c r="AQ28" s="13">
        <v>1125</v>
      </c>
      <c r="AR28" s="13">
        <v>1244</v>
      </c>
      <c r="AS28" s="92">
        <v>1074</v>
      </c>
      <c r="AT28" s="105">
        <v>1000</v>
      </c>
      <c r="AU28" s="17">
        <v>704</v>
      </c>
      <c r="AV28" s="13">
        <v>695</v>
      </c>
      <c r="AW28" s="13">
        <v>600</v>
      </c>
      <c r="AX28" s="13">
        <v>650</v>
      </c>
      <c r="AY28" s="13"/>
      <c r="AZ28" s="13"/>
      <c r="BA28" s="88">
        <v>841</v>
      </c>
      <c r="BB28" s="13">
        <v>825</v>
      </c>
      <c r="BC28" s="13">
        <v>750</v>
      </c>
      <c r="BD28" s="13">
        <v>799</v>
      </c>
      <c r="BE28" s="13"/>
      <c r="BF28" s="89"/>
      <c r="BG28" s="13">
        <v>1015</v>
      </c>
      <c r="BH28" s="13">
        <v>999</v>
      </c>
      <c r="BI28" s="13">
        <v>895</v>
      </c>
      <c r="BJ28" s="13">
        <v>950</v>
      </c>
      <c r="BK28" s="13"/>
      <c r="BL28" s="13"/>
      <c r="BM28" s="92">
        <v>1180</v>
      </c>
      <c r="BN28" s="14">
        <v>936</v>
      </c>
      <c r="BO28" s="17">
        <v>497</v>
      </c>
      <c r="BP28" s="13">
        <v>692</v>
      </c>
      <c r="BQ28" s="13">
        <v>840</v>
      </c>
      <c r="BR28" s="13">
        <v>1037</v>
      </c>
      <c r="BS28" s="14">
        <v>774</v>
      </c>
      <c r="BT28" s="17">
        <v>568</v>
      </c>
      <c r="BU28" s="13">
        <v>739</v>
      </c>
      <c r="BV28" s="13">
        <v>902</v>
      </c>
      <c r="BW28" s="13">
        <v>956</v>
      </c>
      <c r="BX28" s="14">
        <v>833</v>
      </c>
      <c r="BY28" s="17">
        <v>447</v>
      </c>
      <c r="BZ28" s="13">
        <v>450</v>
      </c>
      <c r="CA28" s="13">
        <v>360</v>
      </c>
      <c r="CB28" s="13">
        <v>413</v>
      </c>
      <c r="CC28" s="13"/>
      <c r="CD28" s="13"/>
      <c r="CE28" s="88">
        <v>615</v>
      </c>
      <c r="CF28" s="13">
        <v>609</v>
      </c>
      <c r="CG28" s="13">
        <v>500</v>
      </c>
      <c r="CH28" s="13">
        <v>587</v>
      </c>
      <c r="CI28" s="13"/>
      <c r="CJ28" s="89"/>
      <c r="CK28" s="13">
        <v>809</v>
      </c>
      <c r="CL28" s="13">
        <v>810</v>
      </c>
      <c r="CM28" s="13">
        <v>660</v>
      </c>
      <c r="CN28" s="13">
        <v>750</v>
      </c>
      <c r="CO28" s="13"/>
      <c r="CP28" s="13"/>
      <c r="CQ28" s="92">
        <v>946</v>
      </c>
      <c r="CR28" s="14">
        <v>694</v>
      </c>
      <c r="CS28" s="17">
        <v>758</v>
      </c>
      <c r="CT28" s="13">
        <v>748</v>
      </c>
      <c r="CU28" s="13">
        <v>630</v>
      </c>
      <c r="CV28" s="13">
        <v>710</v>
      </c>
      <c r="CW28" s="13"/>
      <c r="CX28" s="13"/>
      <c r="CY28" s="88">
        <v>926</v>
      </c>
      <c r="CZ28" s="13">
        <v>887</v>
      </c>
      <c r="DA28" s="13">
        <v>799</v>
      </c>
      <c r="DB28" s="13">
        <v>850</v>
      </c>
      <c r="DC28" s="13"/>
      <c r="DD28" s="89"/>
      <c r="DE28" s="13">
        <v>1096</v>
      </c>
      <c r="DF28" s="13">
        <v>1034</v>
      </c>
      <c r="DG28" s="13">
        <v>925</v>
      </c>
      <c r="DH28" s="13">
        <v>995</v>
      </c>
      <c r="DI28" s="13"/>
      <c r="DJ28" s="13"/>
      <c r="DK28" s="92">
        <v>1290</v>
      </c>
      <c r="DL28" s="14">
        <v>1018</v>
      </c>
      <c r="DM28" s="17">
        <v>688</v>
      </c>
      <c r="DN28" s="13">
        <v>695</v>
      </c>
      <c r="DO28" s="13">
        <v>600</v>
      </c>
      <c r="DP28" s="13">
        <v>675</v>
      </c>
      <c r="DQ28" s="13"/>
      <c r="DR28" s="13"/>
      <c r="DS28" s="88">
        <v>853</v>
      </c>
      <c r="DT28" s="13">
        <v>825</v>
      </c>
      <c r="DU28" s="13">
        <v>750</v>
      </c>
      <c r="DV28" s="13">
        <v>799</v>
      </c>
      <c r="DW28" s="13"/>
      <c r="DX28" s="89"/>
      <c r="DY28" s="13">
        <v>1028</v>
      </c>
      <c r="DZ28" s="13">
        <v>965</v>
      </c>
      <c r="EA28" s="13">
        <v>871</v>
      </c>
      <c r="EB28" s="13">
        <v>940</v>
      </c>
      <c r="EC28" s="13"/>
      <c r="ED28" s="13"/>
      <c r="EE28" s="92">
        <v>1257</v>
      </c>
      <c r="EF28" s="14">
        <v>951</v>
      </c>
      <c r="EG28" s="17">
        <v>517</v>
      </c>
      <c r="EH28" s="13">
        <v>509</v>
      </c>
      <c r="EI28" s="13">
        <v>450</v>
      </c>
      <c r="EJ28" s="13">
        <v>500</v>
      </c>
      <c r="EK28" s="13"/>
      <c r="EL28" s="13"/>
      <c r="EM28" s="88">
        <v>679</v>
      </c>
      <c r="EN28" s="13">
        <v>650</v>
      </c>
      <c r="EO28" s="13">
        <v>585</v>
      </c>
      <c r="EP28" s="13">
        <v>625</v>
      </c>
      <c r="EQ28" s="13"/>
      <c r="ER28" s="89"/>
      <c r="ES28" s="13">
        <v>831</v>
      </c>
      <c r="ET28" s="13">
        <v>799</v>
      </c>
      <c r="EU28" s="13">
        <v>700</v>
      </c>
      <c r="EV28" s="13">
        <v>760</v>
      </c>
      <c r="EW28" s="13"/>
      <c r="EX28" s="13"/>
      <c r="EY28" s="92">
        <v>1022</v>
      </c>
      <c r="EZ28" s="14">
        <v>780</v>
      </c>
      <c r="FA28" s="17">
        <v>514</v>
      </c>
      <c r="FB28" s="13">
        <v>480</v>
      </c>
      <c r="FC28" s="13">
        <v>410</v>
      </c>
      <c r="FD28" s="13">
        <v>450</v>
      </c>
      <c r="FE28" s="13"/>
      <c r="FF28" s="13"/>
      <c r="FG28" s="88">
        <v>604</v>
      </c>
      <c r="FH28" s="13">
        <v>561</v>
      </c>
      <c r="FI28" s="13">
        <v>480</v>
      </c>
      <c r="FJ28" s="13">
        <v>535</v>
      </c>
      <c r="FK28" s="13"/>
      <c r="FL28" s="89"/>
      <c r="FM28" s="13">
        <v>669</v>
      </c>
      <c r="FN28" s="13">
        <v>625</v>
      </c>
      <c r="FO28" s="13">
        <v>540</v>
      </c>
      <c r="FP28" s="13">
        <v>600</v>
      </c>
      <c r="FQ28" s="13"/>
      <c r="FR28" s="13"/>
      <c r="FS28" s="92">
        <v>812</v>
      </c>
      <c r="FT28" s="14">
        <v>651</v>
      </c>
      <c r="FU28" s="17">
        <v>472</v>
      </c>
      <c r="FV28" s="13">
        <v>445</v>
      </c>
      <c r="FW28" s="13">
        <v>400</v>
      </c>
      <c r="FX28" s="13">
        <v>435</v>
      </c>
      <c r="FY28" s="13"/>
      <c r="FZ28" s="13"/>
      <c r="GA28" s="88">
        <v>582</v>
      </c>
      <c r="GB28" s="13">
        <v>550</v>
      </c>
      <c r="GC28" s="13">
        <v>475</v>
      </c>
      <c r="GD28" s="13">
        <v>530</v>
      </c>
      <c r="GE28" s="13"/>
      <c r="GF28" s="89"/>
      <c r="GG28" s="13">
        <v>676</v>
      </c>
      <c r="GH28" s="13">
        <v>650</v>
      </c>
      <c r="GI28" s="13">
        <v>575</v>
      </c>
      <c r="GJ28" s="13">
        <v>620</v>
      </c>
      <c r="GK28" s="13"/>
      <c r="GL28" s="13"/>
      <c r="GM28" s="92">
        <v>795</v>
      </c>
      <c r="GN28" s="14">
        <v>655</v>
      </c>
      <c r="GO28" s="17">
        <v>538</v>
      </c>
      <c r="GP28" s="13">
        <v>598</v>
      </c>
      <c r="GQ28" s="13">
        <v>725</v>
      </c>
      <c r="GR28" s="13">
        <v>940</v>
      </c>
      <c r="GS28" s="14">
        <v>716</v>
      </c>
      <c r="GT28" s="8">
        <v>457</v>
      </c>
      <c r="GU28" s="9">
        <v>541</v>
      </c>
      <c r="GV28" s="9">
        <v>644</v>
      </c>
      <c r="GW28" s="9">
        <v>689</v>
      </c>
      <c r="GX28" s="10">
        <v>615</v>
      </c>
      <c r="GY28" s="17">
        <v>638</v>
      </c>
      <c r="GZ28" s="13">
        <v>710</v>
      </c>
      <c r="HA28" s="13">
        <v>877</v>
      </c>
      <c r="HB28" s="13">
        <v>1097</v>
      </c>
      <c r="HC28" s="14">
        <v>819</v>
      </c>
      <c r="HD28" s="17">
        <v>447</v>
      </c>
      <c r="HE28" s="13">
        <v>561</v>
      </c>
      <c r="HF28" s="13">
        <v>703</v>
      </c>
      <c r="HG28" s="13">
        <v>861</v>
      </c>
      <c r="HH28" s="14">
        <v>675</v>
      </c>
      <c r="HI28" s="17">
        <v>541</v>
      </c>
      <c r="HJ28" s="13">
        <v>584</v>
      </c>
      <c r="HK28" s="13">
        <v>676</v>
      </c>
      <c r="HL28" s="13">
        <v>742</v>
      </c>
      <c r="HM28" s="14">
        <v>642</v>
      </c>
    </row>
    <row r="29" spans="1:221" x14ac:dyDescent="0.25">
      <c r="A29" s="12">
        <v>2010</v>
      </c>
      <c r="B29" s="17">
        <v>811</v>
      </c>
      <c r="C29" s="13">
        <v>801</v>
      </c>
      <c r="D29" s="13">
        <v>675</v>
      </c>
      <c r="E29" s="13">
        <v>775</v>
      </c>
      <c r="F29" s="13"/>
      <c r="G29" s="13"/>
      <c r="H29" s="88">
        <v>940</v>
      </c>
      <c r="I29" s="13">
        <v>900</v>
      </c>
      <c r="J29" s="13">
        <v>757</v>
      </c>
      <c r="K29" s="13">
        <v>850</v>
      </c>
      <c r="L29" s="13"/>
      <c r="M29" s="89"/>
      <c r="N29" s="13">
        <v>1195</v>
      </c>
      <c r="O29" s="13">
        <v>1085</v>
      </c>
      <c r="P29" s="13">
        <v>900</v>
      </c>
      <c r="Q29" s="13">
        <v>1000</v>
      </c>
      <c r="R29" s="13"/>
      <c r="S29" s="13"/>
      <c r="T29" s="92">
        <v>1420</v>
      </c>
      <c r="U29" s="105">
        <v>1006</v>
      </c>
      <c r="V29" s="17">
        <v>665</v>
      </c>
      <c r="W29" s="13">
        <v>805</v>
      </c>
      <c r="X29" s="13">
        <v>1025</v>
      </c>
      <c r="Y29" s="13">
        <v>1368</v>
      </c>
      <c r="Z29" s="14">
        <v>876</v>
      </c>
      <c r="AA29" s="17">
        <v>709</v>
      </c>
      <c r="AB29" s="13">
        <v>710</v>
      </c>
      <c r="AC29" s="13">
        <v>600</v>
      </c>
      <c r="AD29" s="13">
        <v>690</v>
      </c>
      <c r="AE29" s="13">
        <v>745</v>
      </c>
      <c r="AF29" s="13">
        <v>825</v>
      </c>
      <c r="AG29" s="88">
        <v>894</v>
      </c>
      <c r="AH29" s="13">
        <v>885</v>
      </c>
      <c r="AI29" s="13">
        <v>785</v>
      </c>
      <c r="AJ29" s="13">
        <v>850</v>
      </c>
      <c r="AK29" s="13">
        <v>915</v>
      </c>
      <c r="AL29" s="89">
        <v>999</v>
      </c>
      <c r="AM29" s="13">
        <v>1069</v>
      </c>
      <c r="AN29" s="13">
        <v>1050</v>
      </c>
      <c r="AO29" s="13">
        <v>925</v>
      </c>
      <c r="AP29" s="13">
        <v>1000</v>
      </c>
      <c r="AQ29" s="13">
        <v>1099</v>
      </c>
      <c r="AR29" s="13">
        <v>1200</v>
      </c>
      <c r="AS29" s="92">
        <v>1057</v>
      </c>
      <c r="AT29" s="105">
        <v>980</v>
      </c>
      <c r="AU29" s="17">
        <v>708</v>
      </c>
      <c r="AV29" s="13">
        <v>700</v>
      </c>
      <c r="AW29" s="13">
        <v>600</v>
      </c>
      <c r="AX29" s="13">
        <v>675</v>
      </c>
      <c r="AY29" s="13"/>
      <c r="AZ29" s="13"/>
      <c r="BA29" s="88">
        <v>843</v>
      </c>
      <c r="BB29" s="13">
        <v>835</v>
      </c>
      <c r="BC29" s="13">
        <v>750</v>
      </c>
      <c r="BD29" s="13">
        <v>800</v>
      </c>
      <c r="BE29" s="13"/>
      <c r="BF29" s="89"/>
      <c r="BG29" s="13">
        <v>1015</v>
      </c>
      <c r="BH29" s="13">
        <v>995</v>
      </c>
      <c r="BI29" s="13">
        <v>895</v>
      </c>
      <c r="BJ29" s="13">
        <v>950</v>
      </c>
      <c r="BK29" s="13"/>
      <c r="BL29" s="13"/>
      <c r="BM29" s="92">
        <v>1171</v>
      </c>
      <c r="BN29" s="14">
        <v>943</v>
      </c>
      <c r="BO29" s="17">
        <v>522</v>
      </c>
      <c r="BP29" s="13">
        <v>742</v>
      </c>
      <c r="BQ29" s="13">
        <v>889</v>
      </c>
      <c r="BR29" s="13">
        <v>1112</v>
      </c>
      <c r="BS29" s="14">
        <v>826</v>
      </c>
      <c r="BT29" s="17">
        <v>599</v>
      </c>
      <c r="BU29" s="13">
        <v>764</v>
      </c>
      <c r="BV29" s="13">
        <v>934</v>
      </c>
      <c r="BW29" s="13">
        <v>1036</v>
      </c>
      <c r="BX29" s="14">
        <v>864</v>
      </c>
      <c r="BY29" s="17">
        <v>488</v>
      </c>
      <c r="BZ29" s="13">
        <v>456</v>
      </c>
      <c r="CA29" s="13">
        <v>385</v>
      </c>
      <c r="CB29" s="13">
        <v>437</v>
      </c>
      <c r="CC29" s="13"/>
      <c r="CD29" s="13"/>
      <c r="CE29" s="88">
        <v>649</v>
      </c>
      <c r="CF29" s="13">
        <v>630</v>
      </c>
      <c r="CG29" s="13">
        <v>523</v>
      </c>
      <c r="CH29" s="13">
        <v>610</v>
      </c>
      <c r="CI29" s="13"/>
      <c r="CJ29" s="89"/>
      <c r="CK29" s="13">
        <v>837</v>
      </c>
      <c r="CL29" s="13">
        <v>830</v>
      </c>
      <c r="CM29" s="13">
        <v>669</v>
      </c>
      <c r="CN29" s="13">
        <v>773</v>
      </c>
      <c r="CO29" s="13"/>
      <c r="CP29" s="13"/>
      <c r="CQ29" s="92">
        <v>1056</v>
      </c>
      <c r="CR29" s="14">
        <v>722</v>
      </c>
      <c r="CS29" s="17">
        <v>777</v>
      </c>
      <c r="CT29" s="13">
        <v>750</v>
      </c>
      <c r="CU29" s="13">
        <v>650</v>
      </c>
      <c r="CV29" s="13">
        <v>722</v>
      </c>
      <c r="CW29" s="13"/>
      <c r="CX29" s="13"/>
      <c r="CY29" s="88">
        <v>949</v>
      </c>
      <c r="CZ29" s="13">
        <v>900</v>
      </c>
      <c r="DA29" s="13">
        <v>809</v>
      </c>
      <c r="DB29" s="13">
        <v>875</v>
      </c>
      <c r="DC29" s="13"/>
      <c r="DD29" s="89"/>
      <c r="DE29" s="13">
        <v>1123</v>
      </c>
      <c r="DF29" s="13">
        <v>1050</v>
      </c>
      <c r="DG29" s="13">
        <v>940</v>
      </c>
      <c r="DH29" s="13">
        <v>1000</v>
      </c>
      <c r="DI29" s="13"/>
      <c r="DJ29" s="13"/>
      <c r="DK29" s="92">
        <v>1322</v>
      </c>
      <c r="DL29" s="14">
        <v>1048</v>
      </c>
      <c r="DM29" s="17">
        <v>715</v>
      </c>
      <c r="DN29" s="13">
        <v>715</v>
      </c>
      <c r="DO29" s="13">
        <v>639</v>
      </c>
      <c r="DP29" s="13">
        <v>695</v>
      </c>
      <c r="DQ29" s="13"/>
      <c r="DR29" s="13"/>
      <c r="DS29" s="88">
        <v>877</v>
      </c>
      <c r="DT29" s="13">
        <v>850</v>
      </c>
      <c r="DU29" s="13">
        <v>750</v>
      </c>
      <c r="DV29" s="13">
        <v>825</v>
      </c>
      <c r="DW29" s="13"/>
      <c r="DX29" s="89"/>
      <c r="DY29" s="13">
        <v>1048</v>
      </c>
      <c r="DZ29" s="13">
        <v>999</v>
      </c>
      <c r="EA29" s="13">
        <v>892</v>
      </c>
      <c r="EB29" s="13">
        <v>952</v>
      </c>
      <c r="EC29" s="13"/>
      <c r="ED29" s="13"/>
      <c r="EE29" s="92">
        <v>1312</v>
      </c>
      <c r="EF29" s="14">
        <v>971</v>
      </c>
      <c r="EG29" s="17">
        <v>529</v>
      </c>
      <c r="EH29" s="13">
        <v>500</v>
      </c>
      <c r="EI29" s="13">
        <v>450</v>
      </c>
      <c r="EJ29" s="13">
        <v>495</v>
      </c>
      <c r="EK29" s="13"/>
      <c r="EL29" s="13"/>
      <c r="EM29" s="88">
        <v>705</v>
      </c>
      <c r="EN29" s="13">
        <v>667</v>
      </c>
      <c r="EO29" s="13">
        <v>596</v>
      </c>
      <c r="EP29" s="13">
        <v>650</v>
      </c>
      <c r="EQ29" s="13"/>
      <c r="ER29" s="89"/>
      <c r="ES29" s="13">
        <v>862</v>
      </c>
      <c r="ET29" s="13">
        <v>815</v>
      </c>
      <c r="EU29" s="13">
        <v>715</v>
      </c>
      <c r="EV29" s="13">
        <v>776</v>
      </c>
      <c r="EW29" s="13"/>
      <c r="EX29" s="13"/>
      <c r="EY29" s="92">
        <v>1095</v>
      </c>
      <c r="EZ29" s="14">
        <v>812</v>
      </c>
      <c r="FA29" s="17">
        <v>526</v>
      </c>
      <c r="FB29" s="13">
        <v>495</v>
      </c>
      <c r="FC29" s="13">
        <v>425</v>
      </c>
      <c r="FD29" s="13">
        <v>460</v>
      </c>
      <c r="FE29" s="13"/>
      <c r="FF29" s="13"/>
      <c r="FG29" s="88">
        <v>627</v>
      </c>
      <c r="FH29" s="13">
        <v>595</v>
      </c>
      <c r="FI29" s="13">
        <v>500</v>
      </c>
      <c r="FJ29" s="13">
        <v>550</v>
      </c>
      <c r="FK29" s="13"/>
      <c r="FL29" s="89"/>
      <c r="FM29" s="13">
        <v>700</v>
      </c>
      <c r="FN29" s="13">
        <v>650</v>
      </c>
      <c r="FO29" s="13">
        <v>565</v>
      </c>
      <c r="FP29" s="13">
        <v>625</v>
      </c>
      <c r="FQ29" s="13"/>
      <c r="FR29" s="13"/>
      <c r="FS29" s="92">
        <v>860</v>
      </c>
      <c r="FT29" s="14">
        <v>680</v>
      </c>
      <c r="FU29" s="17">
        <v>492</v>
      </c>
      <c r="FV29" s="13">
        <v>475</v>
      </c>
      <c r="FW29" s="13">
        <v>413</v>
      </c>
      <c r="FX29" s="13">
        <v>455</v>
      </c>
      <c r="FY29" s="13"/>
      <c r="FZ29" s="13"/>
      <c r="GA29" s="88">
        <v>600</v>
      </c>
      <c r="GB29" s="13">
        <v>575</v>
      </c>
      <c r="GC29" s="13">
        <v>490</v>
      </c>
      <c r="GD29" s="13">
        <v>550</v>
      </c>
      <c r="GE29" s="13"/>
      <c r="GF29" s="89"/>
      <c r="GG29" s="13">
        <v>692</v>
      </c>
      <c r="GH29" s="13">
        <v>660</v>
      </c>
      <c r="GI29" s="13">
        <v>582</v>
      </c>
      <c r="GJ29" s="13">
        <v>633</v>
      </c>
      <c r="GK29" s="13"/>
      <c r="GL29" s="13"/>
      <c r="GM29" s="92">
        <v>824</v>
      </c>
      <c r="GN29" s="14">
        <v>675</v>
      </c>
      <c r="GO29" s="17">
        <v>524</v>
      </c>
      <c r="GP29" s="13">
        <v>613</v>
      </c>
      <c r="GQ29" s="13">
        <v>741</v>
      </c>
      <c r="GR29" s="13">
        <v>996</v>
      </c>
      <c r="GS29" s="14">
        <v>737</v>
      </c>
      <c r="GT29" s="8">
        <v>464</v>
      </c>
      <c r="GU29" s="9">
        <v>555</v>
      </c>
      <c r="GV29" s="9">
        <v>646</v>
      </c>
      <c r="GW29" s="9">
        <v>715</v>
      </c>
      <c r="GX29" s="10">
        <v>622</v>
      </c>
      <c r="GY29" s="17">
        <v>632</v>
      </c>
      <c r="GZ29" s="13">
        <v>732</v>
      </c>
      <c r="HA29" s="13">
        <v>891</v>
      </c>
      <c r="HB29" s="13">
        <v>1139</v>
      </c>
      <c r="HC29" s="14">
        <v>837</v>
      </c>
      <c r="HD29" s="17">
        <v>477</v>
      </c>
      <c r="HE29" s="13">
        <v>577</v>
      </c>
      <c r="HF29" s="13">
        <v>733</v>
      </c>
      <c r="HG29" s="13">
        <v>835</v>
      </c>
      <c r="HH29" s="14">
        <v>693</v>
      </c>
      <c r="HI29" s="17">
        <v>565</v>
      </c>
      <c r="HJ29" s="13">
        <v>636</v>
      </c>
      <c r="HK29" s="13">
        <v>723</v>
      </c>
      <c r="HL29" s="13">
        <v>799</v>
      </c>
      <c r="HM29" s="14">
        <v>689</v>
      </c>
    </row>
    <row r="30" spans="1:221" x14ac:dyDescent="0.25">
      <c r="A30" s="12">
        <v>2011</v>
      </c>
      <c r="B30" s="113">
        <v>839</v>
      </c>
      <c r="C30" s="47">
        <v>820</v>
      </c>
      <c r="D30" s="47">
        <v>685</v>
      </c>
      <c r="E30" s="47">
        <v>800</v>
      </c>
      <c r="F30" s="47"/>
      <c r="G30" s="47"/>
      <c r="H30" s="114">
        <v>964</v>
      </c>
      <c r="I30" s="47">
        <v>905</v>
      </c>
      <c r="J30" s="47">
        <v>780</v>
      </c>
      <c r="K30" s="47">
        <v>860</v>
      </c>
      <c r="L30" s="47"/>
      <c r="M30" s="115"/>
      <c r="N30" s="47">
        <v>1237</v>
      </c>
      <c r="O30" s="47">
        <v>1100</v>
      </c>
      <c r="P30" s="47">
        <v>900</v>
      </c>
      <c r="Q30" s="47">
        <v>1050</v>
      </c>
      <c r="R30" s="47"/>
      <c r="S30" s="47"/>
      <c r="T30" s="116">
        <v>1463</v>
      </c>
      <c r="U30" s="117">
        <v>1037</v>
      </c>
      <c r="V30" s="113">
        <v>676</v>
      </c>
      <c r="W30" s="47">
        <v>818</v>
      </c>
      <c r="X30" s="47">
        <v>1046</v>
      </c>
      <c r="Y30" s="47">
        <v>1373</v>
      </c>
      <c r="Z30" s="118">
        <v>890</v>
      </c>
      <c r="AA30" s="113">
        <v>705</v>
      </c>
      <c r="AB30" s="47">
        <v>700</v>
      </c>
      <c r="AC30" s="47">
        <v>595</v>
      </c>
      <c r="AD30" s="47">
        <v>675</v>
      </c>
      <c r="AE30" s="47">
        <v>745</v>
      </c>
      <c r="AF30" s="47">
        <v>825</v>
      </c>
      <c r="AG30" s="114">
        <v>899</v>
      </c>
      <c r="AH30" s="47">
        <v>900</v>
      </c>
      <c r="AI30" s="47">
        <v>775</v>
      </c>
      <c r="AJ30" s="47">
        <v>852</v>
      </c>
      <c r="AK30" s="47">
        <v>935</v>
      </c>
      <c r="AL30" s="115">
        <v>10000</v>
      </c>
      <c r="AM30" s="47">
        <v>1084</v>
      </c>
      <c r="AN30" s="47">
        <v>1075</v>
      </c>
      <c r="AO30" s="47">
        <v>920</v>
      </c>
      <c r="AP30" s="47">
        <v>1024</v>
      </c>
      <c r="AQ30" s="47">
        <v>1122</v>
      </c>
      <c r="AR30" s="47">
        <v>1235</v>
      </c>
      <c r="AS30" s="116">
        <v>1077</v>
      </c>
      <c r="AT30" s="117">
        <v>987</v>
      </c>
      <c r="AU30" s="113">
        <v>713</v>
      </c>
      <c r="AV30" s="47">
        <v>700</v>
      </c>
      <c r="AW30" s="47">
        <v>600</v>
      </c>
      <c r="AX30" s="47">
        <v>675</v>
      </c>
      <c r="AY30" s="47"/>
      <c r="AZ30" s="47"/>
      <c r="BA30" s="114">
        <v>857</v>
      </c>
      <c r="BB30" s="47">
        <v>849</v>
      </c>
      <c r="BC30" s="47">
        <v>750</v>
      </c>
      <c r="BD30" s="47">
        <v>800</v>
      </c>
      <c r="BE30" s="47"/>
      <c r="BF30" s="115"/>
      <c r="BG30" s="47">
        <v>1034</v>
      </c>
      <c r="BH30" s="47">
        <v>1005</v>
      </c>
      <c r="BI30" s="47">
        <v>900</v>
      </c>
      <c r="BJ30" s="47">
        <v>980</v>
      </c>
      <c r="BK30" s="47"/>
      <c r="BL30" s="47"/>
      <c r="BM30" s="116">
        <v>1191</v>
      </c>
      <c r="BN30" s="118">
        <v>958</v>
      </c>
      <c r="BO30" s="113">
        <v>564</v>
      </c>
      <c r="BP30" s="47">
        <v>789</v>
      </c>
      <c r="BQ30" s="47">
        <v>938</v>
      </c>
      <c r="BR30" s="47">
        <v>1150</v>
      </c>
      <c r="BS30" s="118">
        <v>872</v>
      </c>
      <c r="BT30" s="113">
        <v>632</v>
      </c>
      <c r="BU30" s="47">
        <v>787</v>
      </c>
      <c r="BV30" s="47">
        <v>966</v>
      </c>
      <c r="BW30" s="47">
        <v>1149</v>
      </c>
      <c r="BX30" s="118">
        <v>892</v>
      </c>
      <c r="BY30" s="113">
        <v>524</v>
      </c>
      <c r="BZ30" s="47">
        <v>501</v>
      </c>
      <c r="CA30" s="47">
        <v>430</v>
      </c>
      <c r="CB30" s="47">
        <v>485</v>
      </c>
      <c r="CC30" s="47"/>
      <c r="CD30" s="47"/>
      <c r="CE30" s="114">
        <v>678</v>
      </c>
      <c r="CF30" s="47">
        <v>665</v>
      </c>
      <c r="CG30" s="47">
        <v>560</v>
      </c>
      <c r="CH30" s="47">
        <v>634</v>
      </c>
      <c r="CI30" s="47"/>
      <c r="CJ30" s="115"/>
      <c r="CK30" s="47">
        <v>875</v>
      </c>
      <c r="CL30" s="47">
        <v>860</v>
      </c>
      <c r="CM30" s="47">
        <v>710</v>
      </c>
      <c r="CN30" s="47">
        <v>823</v>
      </c>
      <c r="CO30" s="47"/>
      <c r="CP30" s="47"/>
      <c r="CQ30" s="116">
        <v>1050</v>
      </c>
      <c r="CR30" s="118">
        <v>756</v>
      </c>
      <c r="CS30" s="113">
        <v>819</v>
      </c>
      <c r="CT30" s="47">
        <v>799</v>
      </c>
      <c r="CU30" s="47">
        <v>675</v>
      </c>
      <c r="CV30" s="47">
        <v>750</v>
      </c>
      <c r="CW30" s="47"/>
      <c r="CX30" s="47"/>
      <c r="CY30" s="114">
        <v>977</v>
      </c>
      <c r="CZ30" s="47">
        <v>925</v>
      </c>
      <c r="DA30" s="47">
        <v>830</v>
      </c>
      <c r="DB30" s="47">
        <v>894</v>
      </c>
      <c r="DC30" s="47"/>
      <c r="DD30" s="115"/>
      <c r="DE30" s="47">
        <v>1149</v>
      </c>
      <c r="DF30" s="47">
        <v>1080</v>
      </c>
      <c r="DG30" s="47">
        <v>959</v>
      </c>
      <c r="DH30" s="47">
        <v>1039</v>
      </c>
      <c r="DI30" s="47"/>
      <c r="DJ30" s="47"/>
      <c r="DK30" s="116">
        <v>1349</v>
      </c>
      <c r="DL30" s="118">
        <v>1073</v>
      </c>
      <c r="DM30" s="113">
        <v>727</v>
      </c>
      <c r="DN30" s="47">
        <v>727</v>
      </c>
      <c r="DO30" s="47">
        <v>640</v>
      </c>
      <c r="DP30" s="47">
        <v>710</v>
      </c>
      <c r="DQ30" s="47"/>
      <c r="DR30" s="47"/>
      <c r="DS30" s="114">
        <v>899</v>
      </c>
      <c r="DT30" s="47">
        <v>869</v>
      </c>
      <c r="DU30" s="47">
        <v>790</v>
      </c>
      <c r="DV30" s="47">
        <v>849</v>
      </c>
      <c r="DW30" s="47"/>
      <c r="DX30" s="115"/>
      <c r="DY30" s="47">
        <v>1086</v>
      </c>
      <c r="DZ30" s="47">
        <v>1026</v>
      </c>
      <c r="EA30" s="47">
        <v>915</v>
      </c>
      <c r="EB30" s="47">
        <v>990</v>
      </c>
      <c r="EC30" s="47"/>
      <c r="ED30" s="47"/>
      <c r="EE30" s="116">
        <v>1322</v>
      </c>
      <c r="EF30" s="118">
        <v>1000</v>
      </c>
      <c r="EG30" s="113">
        <v>549</v>
      </c>
      <c r="EH30" s="47">
        <v>530</v>
      </c>
      <c r="EI30" s="47">
        <v>450</v>
      </c>
      <c r="EJ30" s="47">
        <v>500</v>
      </c>
      <c r="EK30" s="47"/>
      <c r="EL30" s="47"/>
      <c r="EM30" s="114">
        <v>722</v>
      </c>
      <c r="EN30" s="47">
        <v>670</v>
      </c>
      <c r="EO30" s="47">
        <v>606</v>
      </c>
      <c r="EP30" s="47">
        <v>650</v>
      </c>
      <c r="EQ30" s="47"/>
      <c r="ER30" s="115"/>
      <c r="ES30" s="47">
        <v>884</v>
      </c>
      <c r="ET30" s="47">
        <v>825</v>
      </c>
      <c r="EU30" s="47">
        <v>730</v>
      </c>
      <c r="EV30" s="47">
        <v>785</v>
      </c>
      <c r="EW30" s="47"/>
      <c r="EX30" s="47"/>
      <c r="EY30" s="116">
        <v>1133</v>
      </c>
      <c r="EZ30" s="118">
        <v>829</v>
      </c>
      <c r="FA30" s="113">
        <v>549</v>
      </c>
      <c r="FB30" s="47">
        <v>515</v>
      </c>
      <c r="FC30" s="47">
        <v>450</v>
      </c>
      <c r="FD30" s="47">
        <v>490</v>
      </c>
      <c r="FE30" s="47"/>
      <c r="FF30" s="47"/>
      <c r="FG30" s="114">
        <v>641</v>
      </c>
      <c r="FH30" s="47">
        <v>600</v>
      </c>
      <c r="FI30" s="47">
        <v>510</v>
      </c>
      <c r="FJ30" s="47">
        <v>565</v>
      </c>
      <c r="FK30" s="47"/>
      <c r="FL30" s="115"/>
      <c r="FM30" s="47">
        <v>719</v>
      </c>
      <c r="FN30" s="47">
        <v>660</v>
      </c>
      <c r="FO30" s="47">
        <v>600</v>
      </c>
      <c r="FP30" s="47">
        <v>645</v>
      </c>
      <c r="FQ30" s="47"/>
      <c r="FR30" s="47"/>
      <c r="FS30" s="116">
        <v>865</v>
      </c>
      <c r="FT30" s="118">
        <v>699</v>
      </c>
      <c r="FU30" s="113">
        <v>523</v>
      </c>
      <c r="FV30" s="47">
        <v>500</v>
      </c>
      <c r="FW30" s="47">
        <v>437</v>
      </c>
      <c r="FX30" s="47">
        <v>483</v>
      </c>
      <c r="FY30" s="47"/>
      <c r="FZ30" s="47"/>
      <c r="GA30" s="114">
        <v>609</v>
      </c>
      <c r="GB30" s="47">
        <v>590</v>
      </c>
      <c r="GC30" s="47">
        <v>500</v>
      </c>
      <c r="GD30" s="47">
        <v>560</v>
      </c>
      <c r="GE30" s="47"/>
      <c r="GF30" s="115"/>
      <c r="GG30" s="47">
        <v>718</v>
      </c>
      <c r="GH30" s="47">
        <v>688</v>
      </c>
      <c r="GI30" s="47">
        <v>600</v>
      </c>
      <c r="GJ30" s="47">
        <v>660</v>
      </c>
      <c r="GK30" s="47"/>
      <c r="GL30" s="47"/>
      <c r="GM30" s="116">
        <v>850</v>
      </c>
      <c r="GN30" s="118">
        <v>699</v>
      </c>
      <c r="GO30" s="113">
        <v>545</v>
      </c>
      <c r="GP30" s="47">
        <v>637</v>
      </c>
      <c r="GQ30" s="47">
        <v>755</v>
      </c>
      <c r="GR30" s="47">
        <v>1005</v>
      </c>
      <c r="GS30" s="118">
        <v>755</v>
      </c>
      <c r="GT30" s="119">
        <v>478</v>
      </c>
      <c r="GU30" s="50">
        <v>572</v>
      </c>
      <c r="GV30" s="50">
        <v>670</v>
      </c>
      <c r="GW30" s="50">
        <v>758</v>
      </c>
      <c r="GX30" s="120">
        <v>646</v>
      </c>
      <c r="GY30" s="113">
        <v>670</v>
      </c>
      <c r="GZ30" s="47">
        <v>752</v>
      </c>
      <c r="HA30" s="47">
        <v>925</v>
      </c>
      <c r="HB30" s="47">
        <v>1179</v>
      </c>
      <c r="HC30" s="118">
        <v>868</v>
      </c>
      <c r="HD30" s="113">
        <v>490</v>
      </c>
      <c r="HE30" s="47">
        <v>602</v>
      </c>
      <c r="HF30" s="47">
        <v>762</v>
      </c>
      <c r="HG30" s="47">
        <v>928</v>
      </c>
      <c r="HH30" s="118">
        <v>728</v>
      </c>
      <c r="HI30" s="113">
        <v>583</v>
      </c>
      <c r="HJ30" s="47">
        <v>655</v>
      </c>
      <c r="HK30" s="47">
        <v>770</v>
      </c>
      <c r="HL30" s="47">
        <v>838</v>
      </c>
      <c r="HM30" s="118">
        <v>723</v>
      </c>
    </row>
    <row r="31" spans="1:221" x14ac:dyDescent="0.25">
      <c r="A31" s="12">
        <v>2012</v>
      </c>
      <c r="B31" s="17">
        <v>864</v>
      </c>
      <c r="C31" s="13">
        <v>850</v>
      </c>
      <c r="D31" s="13">
        <v>700</v>
      </c>
      <c r="E31" s="13">
        <v>814</v>
      </c>
      <c r="F31" s="13"/>
      <c r="G31" s="13"/>
      <c r="H31" s="88">
        <v>982</v>
      </c>
      <c r="I31" s="13">
        <v>935</v>
      </c>
      <c r="J31" s="13">
        <v>792</v>
      </c>
      <c r="K31" s="13">
        <v>880</v>
      </c>
      <c r="L31" s="13"/>
      <c r="M31" s="89"/>
      <c r="N31" s="13">
        <v>1261</v>
      </c>
      <c r="O31" s="13">
        <v>1150</v>
      </c>
      <c r="P31" s="13">
        <v>925</v>
      </c>
      <c r="Q31" s="13">
        <v>1060</v>
      </c>
      <c r="R31" s="13"/>
      <c r="S31" s="13"/>
      <c r="T31" s="92">
        <v>1480</v>
      </c>
      <c r="U31" s="105">
        <v>1058</v>
      </c>
      <c r="V31" s="17">
        <v>695</v>
      </c>
      <c r="W31" s="13">
        <v>827</v>
      </c>
      <c r="X31" s="13">
        <v>1061</v>
      </c>
      <c r="Y31" s="13">
        <v>1398</v>
      </c>
      <c r="Z31" s="14">
        <v>902</v>
      </c>
      <c r="AA31" s="17">
        <v>776</v>
      </c>
      <c r="AB31" s="13">
        <v>795</v>
      </c>
      <c r="AC31" s="13">
        <v>650</v>
      </c>
      <c r="AD31" s="13">
        <v>725</v>
      </c>
      <c r="AE31" s="13">
        <v>825</v>
      </c>
      <c r="AF31" s="13">
        <v>900</v>
      </c>
      <c r="AG31" s="88">
        <v>958</v>
      </c>
      <c r="AH31" s="13">
        <v>950</v>
      </c>
      <c r="AI31" s="13">
        <v>800</v>
      </c>
      <c r="AJ31" s="13">
        <v>900</v>
      </c>
      <c r="AK31" s="13">
        <v>995</v>
      </c>
      <c r="AL31" s="89">
        <v>1099</v>
      </c>
      <c r="AM31" s="13">
        <v>1150</v>
      </c>
      <c r="AN31" s="13">
        <v>1150</v>
      </c>
      <c r="AO31" s="13">
        <v>995</v>
      </c>
      <c r="AP31" s="13">
        <v>1100</v>
      </c>
      <c r="AQ31" s="13">
        <v>1200</v>
      </c>
      <c r="AR31" s="13">
        <v>1299</v>
      </c>
      <c r="AS31" s="92">
        <v>1096</v>
      </c>
      <c r="AT31" s="105">
        <v>1049</v>
      </c>
      <c r="AU31" s="17">
        <v>742</v>
      </c>
      <c r="AV31" s="13">
        <v>749</v>
      </c>
      <c r="AW31" s="13">
        <v>625</v>
      </c>
      <c r="AX31" s="13">
        <v>700</v>
      </c>
      <c r="AY31" s="13"/>
      <c r="AZ31" s="13"/>
      <c r="BA31" s="88">
        <v>882</v>
      </c>
      <c r="BB31" s="13">
        <v>860</v>
      </c>
      <c r="BC31" s="13">
        <v>775</v>
      </c>
      <c r="BD31" s="13">
        <v>825</v>
      </c>
      <c r="BE31" s="13"/>
      <c r="BF31" s="89"/>
      <c r="BG31" s="13">
        <v>1071</v>
      </c>
      <c r="BH31" s="13">
        <v>1050</v>
      </c>
      <c r="BI31" s="13">
        <v>922</v>
      </c>
      <c r="BJ31" s="13">
        <v>999</v>
      </c>
      <c r="BK31" s="13"/>
      <c r="BL31" s="13"/>
      <c r="BM31" s="92">
        <v>1216</v>
      </c>
      <c r="BN31" s="14">
        <v>990</v>
      </c>
      <c r="BO31" s="17">
        <v>633</v>
      </c>
      <c r="BP31" s="13">
        <v>830</v>
      </c>
      <c r="BQ31" s="13">
        <v>984</v>
      </c>
      <c r="BR31" s="13">
        <v>1224</v>
      </c>
      <c r="BS31" s="14">
        <v>918</v>
      </c>
      <c r="BT31" s="17">
        <v>655</v>
      </c>
      <c r="BU31" s="13">
        <v>815</v>
      </c>
      <c r="BV31" s="13">
        <v>1002</v>
      </c>
      <c r="BW31" s="13">
        <v>1134</v>
      </c>
      <c r="BX31" s="14">
        <v>928</v>
      </c>
      <c r="BY31" s="17">
        <v>527</v>
      </c>
      <c r="BZ31" s="13">
        <v>500</v>
      </c>
      <c r="CA31" s="13">
        <v>409</v>
      </c>
      <c r="CB31" s="13">
        <v>483</v>
      </c>
      <c r="CC31" s="13"/>
      <c r="CD31" s="13"/>
      <c r="CE31" s="88">
        <v>704</v>
      </c>
      <c r="CF31" s="13">
        <v>689</v>
      </c>
      <c r="CG31" s="13">
        <v>577</v>
      </c>
      <c r="CH31" s="13">
        <v>648</v>
      </c>
      <c r="CI31" s="13"/>
      <c r="CJ31" s="89"/>
      <c r="CK31" s="13">
        <v>911</v>
      </c>
      <c r="CL31" s="13">
        <v>900</v>
      </c>
      <c r="CM31" s="13">
        <v>727</v>
      </c>
      <c r="CN31" s="13">
        <v>846</v>
      </c>
      <c r="CO31" s="13"/>
      <c r="CP31" s="13"/>
      <c r="CQ31" s="92">
        <v>1027</v>
      </c>
      <c r="CR31" s="14">
        <v>789</v>
      </c>
      <c r="CS31" s="17">
        <v>837</v>
      </c>
      <c r="CT31" s="13">
        <v>815</v>
      </c>
      <c r="CU31" s="13">
        <v>700</v>
      </c>
      <c r="CV31" s="13">
        <v>775</v>
      </c>
      <c r="CW31" s="13"/>
      <c r="CX31" s="13"/>
      <c r="CY31" s="88">
        <v>1007</v>
      </c>
      <c r="CZ31" s="13">
        <v>950</v>
      </c>
      <c r="DA31" s="13">
        <v>850</v>
      </c>
      <c r="DB31" s="13">
        <v>920</v>
      </c>
      <c r="DC31" s="13"/>
      <c r="DD31" s="89"/>
      <c r="DE31" s="13">
        <v>1183</v>
      </c>
      <c r="DF31" s="13">
        <v>1110</v>
      </c>
      <c r="DG31" s="13">
        <v>984</v>
      </c>
      <c r="DH31" s="13">
        <v>1067</v>
      </c>
      <c r="DI31" s="13"/>
      <c r="DJ31" s="13"/>
      <c r="DK31" s="92">
        <v>1413</v>
      </c>
      <c r="DL31" s="14">
        <v>1108</v>
      </c>
      <c r="DM31" s="17">
        <v>754</v>
      </c>
      <c r="DN31" s="13">
        <v>750</v>
      </c>
      <c r="DO31" s="13">
        <v>675</v>
      </c>
      <c r="DP31" s="13">
        <v>730</v>
      </c>
      <c r="DQ31" s="13"/>
      <c r="DR31" s="13"/>
      <c r="DS31" s="88">
        <v>916</v>
      </c>
      <c r="DT31" s="13">
        <v>895</v>
      </c>
      <c r="DU31" s="13">
        <v>799</v>
      </c>
      <c r="DV31" s="13">
        <v>859</v>
      </c>
      <c r="DW31" s="13"/>
      <c r="DX31" s="89"/>
      <c r="DY31" s="13">
        <v>1115</v>
      </c>
      <c r="DZ31" s="13">
        <v>1061</v>
      </c>
      <c r="EA31" s="13">
        <v>950</v>
      </c>
      <c r="EB31" s="13">
        <v>1024</v>
      </c>
      <c r="EC31" s="13"/>
      <c r="ED31" s="13"/>
      <c r="EE31" s="92">
        <v>1377</v>
      </c>
      <c r="EF31" s="14">
        <v>1022</v>
      </c>
      <c r="EG31" s="17">
        <v>569</v>
      </c>
      <c r="EH31" s="13">
        <v>557</v>
      </c>
      <c r="EI31" s="13">
        <v>480</v>
      </c>
      <c r="EJ31" s="13">
        <v>530</v>
      </c>
      <c r="EK31" s="13"/>
      <c r="EL31" s="13"/>
      <c r="EM31" s="88">
        <v>735</v>
      </c>
      <c r="EN31" s="13">
        <v>692</v>
      </c>
      <c r="EO31" s="13">
        <v>630</v>
      </c>
      <c r="EP31" s="13">
        <v>670</v>
      </c>
      <c r="EQ31" s="13"/>
      <c r="ER31" s="89"/>
      <c r="ES31" s="13">
        <v>886</v>
      </c>
      <c r="ET31" s="13">
        <v>836</v>
      </c>
      <c r="EU31" s="13">
        <v>725</v>
      </c>
      <c r="EV31" s="13">
        <v>794</v>
      </c>
      <c r="EW31" s="13"/>
      <c r="EX31" s="13"/>
      <c r="EY31" s="92">
        <v>1101</v>
      </c>
      <c r="EZ31" s="14">
        <v>833</v>
      </c>
      <c r="FA31" s="17">
        <v>539</v>
      </c>
      <c r="FB31" s="13">
        <v>500</v>
      </c>
      <c r="FC31" s="13">
        <v>435</v>
      </c>
      <c r="FD31" s="13">
        <v>485</v>
      </c>
      <c r="FE31" s="13"/>
      <c r="FF31" s="13"/>
      <c r="FG31" s="88">
        <v>637</v>
      </c>
      <c r="FH31" s="13">
        <v>600</v>
      </c>
      <c r="FI31" s="13">
        <v>500</v>
      </c>
      <c r="FJ31" s="13">
        <v>560</v>
      </c>
      <c r="FK31" s="13"/>
      <c r="FL31" s="89"/>
      <c r="FM31" s="13">
        <v>711</v>
      </c>
      <c r="FN31" s="13">
        <v>657</v>
      </c>
      <c r="FO31" s="13">
        <v>576</v>
      </c>
      <c r="FP31" s="13">
        <v>635</v>
      </c>
      <c r="FQ31" s="13"/>
      <c r="FR31" s="13"/>
      <c r="FS31" s="92">
        <v>875</v>
      </c>
      <c r="FT31" s="14">
        <v>692</v>
      </c>
      <c r="FU31" s="17">
        <v>510</v>
      </c>
      <c r="FV31" s="13">
        <v>500</v>
      </c>
      <c r="FW31" s="13">
        <v>435</v>
      </c>
      <c r="FX31" s="13">
        <v>479</v>
      </c>
      <c r="FY31" s="13"/>
      <c r="FZ31" s="13"/>
      <c r="GA31" s="88">
        <v>618</v>
      </c>
      <c r="GB31" s="13">
        <v>600</v>
      </c>
      <c r="GC31" s="13">
        <v>509</v>
      </c>
      <c r="GD31" s="13">
        <v>573</v>
      </c>
      <c r="GE31" s="13"/>
      <c r="GF31" s="89"/>
      <c r="GG31" s="13">
        <v>741</v>
      </c>
      <c r="GH31" s="13">
        <v>710</v>
      </c>
      <c r="GI31" s="13">
        <v>623</v>
      </c>
      <c r="GJ31" s="13">
        <v>680</v>
      </c>
      <c r="GK31" s="13"/>
      <c r="GL31" s="13"/>
      <c r="GM31" s="92">
        <v>873</v>
      </c>
      <c r="GN31" s="14">
        <v>712</v>
      </c>
      <c r="GO31" s="17">
        <v>571</v>
      </c>
      <c r="GP31" s="13">
        <v>651</v>
      </c>
      <c r="GQ31" s="13">
        <v>782</v>
      </c>
      <c r="GR31" s="13">
        <v>1036</v>
      </c>
      <c r="GS31" s="14">
        <v>779</v>
      </c>
      <c r="GT31" s="8">
        <v>486</v>
      </c>
      <c r="GU31" s="9">
        <v>587</v>
      </c>
      <c r="GV31" s="9">
        <v>691</v>
      </c>
      <c r="GW31" s="9">
        <v>744</v>
      </c>
      <c r="GX31" s="10">
        <v>662</v>
      </c>
      <c r="GY31" s="17">
        <v>690</v>
      </c>
      <c r="GZ31" s="13">
        <v>773</v>
      </c>
      <c r="HA31" s="13">
        <v>953</v>
      </c>
      <c r="HB31" s="13">
        <v>1186</v>
      </c>
      <c r="HC31" s="14">
        <v>894</v>
      </c>
      <c r="HD31" s="17">
        <v>513</v>
      </c>
      <c r="HE31" s="13">
        <v>632</v>
      </c>
      <c r="HF31" s="13">
        <v>804</v>
      </c>
      <c r="HG31" s="13">
        <v>972</v>
      </c>
      <c r="HH31" s="14">
        <v>771</v>
      </c>
      <c r="HI31" s="17">
        <v>611</v>
      </c>
      <c r="HJ31" s="13">
        <v>696</v>
      </c>
      <c r="HK31" s="13">
        <v>796</v>
      </c>
      <c r="HL31" s="13">
        <v>895</v>
      </c>
      <c r="HM31" s="14">
        <v>758</v>
      </c>
    </row>
    <row r="32" spans="1:221" x14ac:dyDescent="0.25">
      <c r="A32" s="12">
        <v>2013</v>
      </c>
      <c r="B32" s="17">
        <v>876</v>
      </c>
      <c r="C32" s="13">
        <v>875</v>
      </c>
      <c r="D32" s="13">
        <v>725</v>
      </c>
      <c r="E32" s="13">
        <v>835</v>
      </c>
      <c r="F32" s="13"/>
      <c r="G32" s="13"/>
      <c r="H32" s="88">
        <v>1005</v>
      </c>
      <c r="I32" s="13">
        <v>950</v>
      </c>
      <c r="J32" s="13">
        <v>800</v>
      </c>
      <c r="K32" s="13">
        <v>900</v>
      </c>
      <c r="L32" s="13"/>
      <c r="M32" s="89"/>
      <c r="N32" s="13">
        <v>1281</v>
      </c>
      <c r="O32" s="13">
        <v>1170</v>
      </c>
      <c r="P32" s="13">
        <v>950</v>
      </c>
      <c r="Q32" s="13">
        <v>1100</v>
      </c>
      <c r="R32" s="13"/>
      <c r="S32" s="13"/>
      <c r="T32" s="92">
        <v>1498</v>
      </c>
      <c r="U32" s="105">
        <v>1078</v>
      </c>
      <c r="V32" s="17">
        <v>706</v>
      </c>
      <c r="W32" s="13">
        <v>832</v>
      </c>
      <c r="X32" s="13">
        <v>1069</v>
      </c>
      <c r="Y32" s="13">
        <v>1415</v>
      </c>
      <c r="Z32" s="14">
        <v>909</v>
      </c>
      <c r="AA32" s="17">
        <v>871</v>
      </c>
      <c r="AB32" s="13">
        <v>850</v>
      </c>
      <c r="AC32" s="13">
        <v>700</v>
      </c>
      <c r="AD32" s="13">
        <v>800</v>
      </c>
      <c r="AE32" s="13">
        <v>900</v>
      </c>
      <c r="AF32" s="13">
        <v>999</v>
      </c>
      <c r="AG32" s="88">
        <v>1040</v>
      </c>
      <c r="AH32" s="13">
        <v>1029</v>
      </c>
      <c r="AI32" s="13">
        <v>875</v>
      </c>
      <c r="AJ32" s="13">
        <v>990</v>
      </c>
      <c r="AK32" s="13">
        <v>1079</v>
      </c>
      <c r="AL32" s="89">
        <v>1199</v>
      </c>
      <c r="AM32" s="13">
        <v>1224</v>
      </c>
      <c r="AN32" s="13">
        <v>1220</v>
      </c>
      <c r="AO32" s="13">
        <v>1025</v>
      </c>
      <c r="AP32" s="13">
        <v>1170</v>
      </c>
      <c r="AQ32" s="13">
        <v>1275</v>
      </c>
      <c r="AR32" s="13">
        <v>1398</v>
      </c>
      <c r="AS32" s="92">
        <v>1162</v>
      </c>
      <c r="AT32" s="105">
        <v>1127</v>
      </c>
      <c r="AU32" s="17">
        <v>784</v>
      </c>
      <c r="AV32" s="13">
        <v>795</v>
      </c>
      <c r="AW32" s="13">
        <v>650</v>
      </c>
      <c r="AX32" s="13">
        <v>725</v>
      </c>
      <c r="AY32" s="13"/>
      <c r="AZ32" s="13"/>
      <c r="BA32" s="88">
        <v>934</v>
      </c>
      <c r="BB32" s="13">
        <v>900</v>
      </c>
      <c r="BC32" s="13">
        <v>800</v>
      </c>
      <c r="BD32" s="13">
        <v>875</v>
      </c>
      <c r="BE32" s="13"/>
      <c r="BF32" s="89"/>
      <c r="BG32" s="13">
        <v>1141</v>
      </c>
      <c r="BH32" s="13">
        <v>1129</v>
      </c>
      <c r="BI32" s="13">
        <v>975</v>
      </c>
      <c r="BJ32" s="13">
        <v>1075</v>
      </c>
      <c r="BK32" s="13"/>
      <c r="BL32" s="13"/>
      <c r="BM32" s="92">
        <v>1292</v>
      </c>
      <c r="BN32" s="14">
        <v>1053</v>
      </c>
      <c r="BO32" s="17">
        <v>657</v>
      </c>
      <c r="BP32" s="13">
        <v>875</v>
      </c>
      <c r="BQ32" s="13">
        <v>1023</v>
      </c>
      <c r="BR32" s="13">
        <v>1265</v>
      </c>
      <c r="BS32" s="14">
        <v>959</v>
      </c>
      <c r="BT32" s="17">
        <v>666</v>
      </c>
      <c r="BU32" s="13">
        <v>845</v>
      </c>
      <c r="BV32" s="13">
        <v>1041</v>
      </c>
      <c r="BW32" s="13">
        <v>1184</v>
      </c>
      <c r="BX32" s="14">
        <v>962</v>
      </c>
      <c r="BY32" s="17">
        <v>578</v>
      </c>
      <c r="BZ32" s="13">
        <v>560</v>
      </c>
      <c r="CA32" s="13">
        <v>460</v>
      </c>
      <c r="CB32" s="13">
        <v>518</v>
      </c>
      <c r="CC32" s="13"/>
      <c r="CD32" s="13"/>
      <c r="CE32" s="88">
        <v>750</v>
      </c>
      <c r="CF32" s="13">
        <v>750</v>
      </c>
      <c r="CG32" s="13">
        <v>613</v>
      </c>
      <c r="CH32" s="13">
        <v>700</v>
      </c>
      <c r="CI32" s="13"/>
      <c r="CJ32" s="89"/>
      <c r="CK32" s="13">
        <v>969</v>
      </c>
      <c r="CL32" s="13">
        <v>934</v>
      </c>
      <c r="CM32" s="13">
        <v>775</v>
      </c>
      <c r="CN32" s="13">
        <v>885</v>
      </c>
      <c r="CO32" s="13"/>
      <c r="CP32" s="13"/>
      <c r="CQ32" s="92">
        <v>1180</v>
      </c>
      <c r="CR32" s="14">
        <v>841</v>
      </c>
      <c r="CS32" s="17">
        <v>873</v>
      </c>
      <c r="CT32" s="13">
        <v>850</v>
      </c>
      <c r="CU32" s="13">
        <v>720</v>
      </c>
      <c r="CV32" s="13">
        <v>800</v>
      </c>
      <c r="CW32" s="13"/>
      <c r="CX32" s="13"/>
      <c r="CY32" s="88">
        <v>1032</v>
      </c>
      <c r="CZ32" s="13">
        <v>980</v>
      </c>
      <c r="DA32" s="13">
        <v>861</v>
      </c>
      <c r="DB32" s="13">
        <v>942</v>
      </c>
      <c r="DC32" s="13"/>
      <c r="DD32" s="89"/>
      <c r="DE32" s="13">
        <v>1213</v>
      </c>
      <c r="DF32" s="13">
        <v>1150</v>
      </c>
      <c r="DG32" s="13">
        <v>1000</v>
      </c>
      <c r="DH32" s="13">
        <v>1100</v>
      </c>
      <c r="DI32" s="13"/>
      <c r="DJ32" s="13"/>
      <c r="DK32" s="92">
        <v>1454</v>
      </c>
      <c r="DL32" s="14">
        <v>1138</v>
      </c>
      <c r="DM32" s="17">
        <v>766</v>
      </c>
      <c r="DN32" s="13">
        <v>775</v>
      </c>
      <c r="DO32" s="13">
        <v>676</v>
      </c>
      <c r="DP32" s="13">
        <v>750</v>
      </c>
      <c r="DQ32" s="13"/>
      <c r="DR32" s="13"/>
      <c r="DS32" s="88">
        <v>932</v>
      </c>
      <c r="DT32" s="13">
        <v>900</v>
      </c>
      <c r="DU32" s="13">
        <v>820</v>
      </c>
      <c r="DV32" s="13">
        <v>889</v>
      </c>
      <c r="DW32" s="13"/>
      <c r="DX32" s="89"/>
      <c r="DY32" s="13">
        <v>1132</v>
      </c>
      <c r="DZ32" s="13">
        <v>1087</v>
      </c>
      <c r="EA32" s="13">
        <v>959</v>
      </c>
      <c r="EB32" s="13">
        <v>1036</v>
      </c>
      <c r="EC32" s="13"/>
      <c r="ED32" s="13"/>
      <c r="EE32" s="92">
        <v>1396</v>
      </c>
      <c r="EF32" s="14">
        <v>1041</v>
      </c>
      <c r="EG32" s="17">
        <v>588</v>
      </c>
      <c r="EH32" s="13">
        <v>575</v>
      </c>
      <c r="EI32" s="13">
        <v>500</v>
      </c>
      <c r="EJ32" s="13">
        <v>550</v>
      </c>
      <c r="EK32" s="13"/>
      <c r="EL32" s="13"/>
      <c r="EM32" s="88">
        <v>766</v>
      </c>
      <c r="EN32" s="13">
        <v>730</v>
      </c>
      <c r="EO32" s="13">
        <v>650</v>
      </c>
      <c r="EP32" s="13">
        <v>700</v>
      </c>
      <c r="EQ32" s="13"/>
      <c r="ER32" s="89"/>
      <c r="ES32" s="13">
        <v>932</v>
      </c>
      <c r="ET32" s="13">
        <v>890</v>
      </c>
      <c r="EU32" s="13">
        <v>781</v>
      </c>
      <c r="EV32" s="13">
        <v>849</v>
      </c>
      <c r="EW32" s="13"/>
      <c r="EX32" s="13"/>
      <c r="EY32" s="92">
        <v>1130</v>
      </c>
      <c r="EZ32" s="14">
        <v>868</v>
      </c>
      <c r="FA32" s="17">
        <v>555</v>
      </c>
      <c r="FB32" s="13">
        <v>525</v>
      </c>
      <c r="FC32" s="13">
        <v>450</v>
      </c>
      <c r="FD32" s="13">
        <v>500</v>
      </c>
      <c r="FE32" s="13"/>
      <c r="FF32" s="13"/>
      <c r="FG32" s="88">
        <v>651</v>
      </c>
      <c r="FH32" s="13">
        <v>600</v>
      </c>
      <c r="FI32" s="13">
        <v>510</v>
      </c>
      <c r="FJ32" s="13">
        <v>575</v>
      </c>
      <c r="FK32" s="13"/>
      <c r="FL32" s="89"/>
      <c r="FM32" s="13">
        <v>730</v>
      </c>
      <c r="FN32" s="13">
        <v>675</v>
      </c>
      <c r="FO32" s="13">
        <v>590</v>
      </c>
      <c r="FP32" s="13">
        <v>650</v>
      </c>
      <c r="FQ32" s="13"/>
      <c r="FR32" s="13"/>
      <c r="FS32" s="92">
        <v>878</v>
      </c>
      <c r="FT32" s="14">
        <v>708</v>
      </c>
      <c r="FU32" s="17">
        <v>513</v>
      </c>
      <c r="FV32" s="13">
        <v>500</v>
      </c>
      <c r="FW32" s="13">
        <v>437</v>
      </c>
      <c r="FX32" s="13">
        <v>480</v>
      </c>
      <c r="FY32" s="13"/>
      <c r="FZ32" s="13"/>
      <c r="GA32" s="88">
        <v>634</v>
      </c>
      <c r="GB32" s="13">
        <v>605</v>
      </c>
      <c r="GC32" s="13">
        <v>525</v>
      </c>
      <c r="GD32" s="13">
        <v>580</v>
      </c>
      <c r="GE32" s="13"/>
      <c r="GF32" s="89"/>
      <c r="GG32" s="13">
        <v>757</v>
      </c>
      <c r="GH32" s="13">
        <v>725</v>
      </c>
      <c r="GI32" s="13">
        <v>639</v>
      </c>
      <c r="GJ32" s="13">
        <v>695</v>
      </c>
      <c r="GK32" s="13"/>
      <c r="GL32" s="13"/>
      <c r="GM32" s="92">
        <v>886</v>
      </c>
      <c r="GN32" s="14">
        <v>727</v>
      </c>
      <c r="GO32" s="17">
        <v>591</v>
      </c>
      <c r="GP32" s="13">
        <v>657</v>
      </c>
      <c r="GQ32" s="13">
        <v>796</v>
      </c>
      <c r="GR32" s="13">
        <v>1005</v>
      </c>
      <c r="GS32" s="14">
        <v>780</v>
      </c>
      <c r="GT32" s="8">
        <v>486</v>
      </c>
      <c r="GU32" s="9">
        <v>582</v>
      </c>
      <c r="GV32" s="9">
        <v>691</v>
      </c>
      <c r="GW32" s="9">
        <v>774</v>
      </c>
      <c r="GX32" s="10">
        <v>666</v>
      </c>
      <c r="GY32" s="17">
        <v>703</v>
      </c>
      <c r="GZ32" s="13">
        <v>784</v>
      </c>
      <c r="HA32" s="13">
        <v>976</v>
      </c>
      <c r="HB32" s="13">
        <v>1235</v>
      </c>
      <c r="HC32" s="14">
        <v>914</v>
      </c>
      <c r="HD32" s="17">
        <v>531</v>
      </c>
      <c r="HE32" s="13">
        <v>649</v>
      </c>
      <c r="HF32" s="13">
        <v>805</v>
      </c>
      <c r="HG32" s="13">
        <v>985</v>
      </c>
      <c r="HH32" s="14">
        <v>777</v>
      </c>
      <c r="HI32" s="17">
        <v>649</v>
      </c>
      <c r="HJ32" s="13">
        <v>725</v>
      </c>
      <c r="HK32" s="13">
        <v>859</v>
      </c>
      <c r="HL32" s="13">
        <v>899</v>
      </c>
      <c r="HM32" s="14">
        <v>800</v>
      </c>
    </row>
    <row r="33" spans="1:221" x14ac:dyDescent="0.25">
      <c r="A33" s="12">
        <v>2014</v>
      </c>
      <c r="B33" s="113">
        <v>902</v>
      </c>
      <c r="C33" s="47">
        <v>897</v>
      </c>
      <c r="D33" s="47">
        <v>731</v>
      </c>
      <c r="E33" s="47">
        <v>850</v>
      </c>
      <c r="F33" s="47">
        <v>932</v>
      </c>
      <c r="G33" s="47">
        <v>1050</v>
      </c>
      <c r="H33" s="114">
        <v>1038</v>
      </c>
      <c r="I33" s="47">
        <v>995</v>
      </c>
      <c r="J33" s="47">
        <v>820</v>
      </c>
      <c r="K33" s="47">
        <v>925</v>
      </c>
      <c r="L33" s="47">
        <v>1070</v>
      </c>
      <c r="M33" s="115">
        <v>1250</v>
      </c>
      <c r="N33" s="47">
        <v>1311</v>
      </c>
      <c r="O33" s="47">
        <v>1200</v>
      </c>
      <c r="P33" s="47">
        <v>950</v>
      </c>
      <c r="Q33" s="47">
        <v>1112</v>
      </c>
      <c r="R33" s="47">
        <v>1300</v>
      </c>
      <c r="S33" s="47">
        <v>1625</v>
      </c>
      <c r="T33" s="116">
        <v>1542</v>
      </c>
      <c r="U33" s="117">
        <v>1110</v>
      </c>
      <c r="V33" s="113">
        <v>723</v>
      </c>
      <c r="W33" s="47">
        <v>848</v>
      </c>
      <c r="X33" s="47">
        <v>1097</v>
      </c>
      <c r="Y33" s="47">
        <v>1441</v>
      </c>
      <c r="Z33" s="118">
        <v>930</v>
      </c>
      <c r="AA33" s="113">
        <v>906</v>
      </c>
      <c r="AB33" s="47">
        <v>900</v>
      </c>
      <c r="AC33" s="47">
        <v>700</v>
      </c>
      <c r="AD33" s="47">
        <v>875</v>
      </c>
      <c r="AE33" s="47">
        <v>965</v>
      </c>
      <c r="AF33" s="47">
        <v>1095</v>
      </c>
      <c r="AG33" s="114">
        <v>1134</v>
      </c>
      <c r="AH33" s="47">
        <v>1125</v>
      </c>
      <c r="AI33" s="47">
        <v>975</v>
      </c>
      <c r="AJ33" s="47">
        <v>1081</v>
      </c>
      <c r="AK33" s="47">
        <v>1189</v>
      </c>
      <c r="AL33" s="115">
        <v>1300</v>
      </c>
      <c r="AM33" s="47">
        <v>1322</v>
      </c>
      <c r="AN33" s="47">
        <v>1300</v>
      </c>
      <c r="AO33" s="47">
        <v>1115</v>
      </c>
      <c r="AP33" s="47">
        <v>1259</v>
      </c>
      <c r="AQ33" s="47">
        <v>1369</v>
      </c>
      <c r="AR33" s="47">
        <v>1500</v>
      </c>
      <c r="AS33" s="116">
        <v>1262</v>
      </c>
      <c r="AT33" s="117">
        <v>1219</v>
      </c>
      <c r="AU33" s="113">
        <v>843</v>
      </c>
      <c r="AV33" s="47">
        <v>850</v>
      </c>
      <c r="AW33" s="47">
        <v>700</v>
      </c>
      <c r="AX33" s="47">
        <v>800</v>
      </c>
      <c r="AY33" s="47">
        <v>895</v>
      </c>
      <c r="AZ33" s="47">
        <v>969</v>
      </c>
      <c r="BA33" s="114">
        <v>1001</v>
      </c>
      <c r="BB33" s="47">
        <v>975</v>
      </c>
      <c r="BC33" s="47">
        <v>850</v>
      </c>
      <c r="BD33" s="47">
        <v>925</v>
      </c>
      <c r="BE33" s="47">
        <v>1025</v>
      </c>
      <c r="BF33" s="115">
        <v>1144</v>
      </c>
      <c r="BG33" s="47">
        <v>1227</v>
      </c>
      <c r="BH33" s="47">
        <v>1229</v>
      </c>
      <c r="BI33" s="47">
        <v>1045</v>
      </c>
      <c r="BJ33" s="47">
        <v>1175</v>
      </c>
      <c r="BK33" s="47">
        <v>1279</v>
      </c>
      <c r="BL33" s="47">
        <v>1400</v>
      </c>
      <c r="BM33" s="116">
        <v>1370</v>
      </c>
      <c r="BN33" s="118">
        <v>1131</v>
      </c>
      <c r="BO33" s="113">
        <v>695</v>
      </c>
      <c r="BP33" s="47">
        <v>903</v>
      </c>
      <c r="BQ33" s="47">
        <v>1083</v>
      </c>
      <c r="BR33" s="47">
        <v>1330</v>
      </c>
      <c r="BS33" s="118">
        <v>1010</v>
      </c>
      <c r="BT33" s="113">
        <v>693</v>
      </c>
      <c r="BU33" s="47">
        <v>884</v>
      </c>
      <c r="BV33" s="47">
        <v>1090</v>
      </c>
      <c r="BW33" s="47">
        <v>1238</v>
      </c>
      <c r="BX33" s="118">
        <v>1008</v>
      </c>
      <c r="BY33" s="113">
        <v>586</v>
      </c>
      <c r="BZ33" s="47">
        <v>580</v>
      </c>
      <c r="CA33" s="47">
        <v>462</v>
      </c>
      <c r="CB33" s="47">
        <v>541</v>
      </c>
      <c r="CC33" s="47">
        <v>625</v>
      </c>
      <c r="CD33" s="47">
        <v>705</v>
      </c>
      <c r="CE33" s="114">
        <v>782</v>
      </c>
      <c r="CF33" s="47">
        <v>782</v>
      </c>
      <c r="CG33" s="47">
        <v>640</v>
      </c>
      <c r="CH33" s="47">
        <v>727</v>
      </c>
      <c r="CI33" s="47">
        <v>825</v>
      </c>
      <c r="CJ33" s="115">
        <v>909</v>
      </c>
      <c r="CK33" s="47">
        <v>1016</v>
      </c>
      <c r="CL33" s="47">
        <v>984</v>
      </c>
      <c r="CM33" s="47">
        <v>820</v>
      </c>
      <c r="CN33" s="47">
        <v>945</v>
      </c>
      <c r="CO33" s="47">
        <v>1041</v>
      </c>
      <c r="CP33" s="47">
        <v>1173</v>
      </c>
      <c r="CQ33" s="116">
        <v>1191</v>
      </c>
      <c r="CR33" s="118">
        <v>879</v>
      </c>
      <c r="CS33" s="113">
        <v>896</v>
      </c>
      <c r="CT33" s="47">
        <v>889</v>
      </c>
      <c r="CU33" s="47">
        <v>745</v>
      </c>
      <c r="CV33" s="47">
        <v>839</v>
      </c>
      <c r="CW33" s="47">
        <v>921</v>
      </c>
      <c r="CX33" s="47">
        <v>1035</v>
      </c>
      <c r="CY33" s="114">
        <v>1067</v>
      </c>
      <c r="CZ33" s="47">
        <v>1010</v>
      </c>
      <c r="DA33" s="47">
        <v>886</v>
      </c>
      <c r="DB33" s="47">
        <v>965</v>
      </c>
      <c r="DC33" s="47">
        <v>1085</v>
      </c>
      <c r="DD33" s="115">
        <v>1233</v>
      </c>
      <c r="DE33" s="47">
        <v>1251</v>
      </c>
      <c r="DF33" s="47">
        <v>1185</v>
      </c>
      <c r="DG33" s="47">
        <v>1025</v>
      </c>
      <c r="DH33" s="47">
        <v>1128</v>
      </c>
      <c r="DI33" s="47">
        <v>1240</v>
      </c>
      <c r="DJ33" s="47">
        <v>1411</v>
      </c>
      <c r="DK33" s="116">
        <v>1458</v>
      </c>
      <c r="DL33" s="118">
        <v>1170</v>
      </c>
      <c r="DM33" s="113">
        <v>780</v>
      </c>
      <c r="DN33" s="47">
        <v>787</v>
      </c>
      <c r="DO33" s="47">
        <v>700</v>
      </c>
      <c r="DP33" s="47">
        <v>763</v>
      </c>
      <c r="DQ33" s="47">
        <v>799</v>
      </c>
      <c r="DR33" s="47">
        <v>850</v>
      </c>
      <c r="DS33" s="114">
        <v>936</v>
      </c>
      <c r="DT33" s="47">
        <v>900</v>
      </c>
      <c r="DU33" s="47">
        <v>825</v>
      </c>
      <c r="DV33" s="47">
        <v>880</v>
      </c>
      <c r="DW33" s="47">
        <v>932</v>
      </c>
      <c r="DX33" s="115">
        <v>1012</v>
      </c>
      <c r="DY33" s="47">
        <v>1132</v>
      </c>
      <c r="DZ33" s="47">
        <v>1090</v>
      </c>
      <c r="EA33" s="47">
        <v>950</v>
      </c>
      <c r="EB33" s="47">
        <v>1049</v>
      </c>
      <c r="EC33" s="47">
        <v>1125</v>
      </c>
      <c r="ED33" s="47">
        <v>1263</v>
      </c>
      <c r="EE33" s="116">
        <v>1415</v>
      </c>
      <c r="EF33" s="118">
        <v>1044</v>
      </c>
      <c r="EG33" s="113">
        <v>592</v>
      </c>
      <c r="EH33" s="47">
        <v>579</v>
      </c>
      <c r="EI33" s="47">
        <v>482</v>
      </c>
      <c r="EJ33" s="47">
        <v>557</v>
      </c>
      <c r="EK33" s="47">
        <v>595</v>
      </c>
      <c r="EL33" s="47">
        <v>670</v>
      </c>
      <c r="EM33" s="114">
        <v>792</v>
      </c>
      <c r="EN33" s="47">
        <v>756</v>
      </c>
      <c r="EO33" s="47">
        <v>658</v>
      </c>
      <c r="EP33" s="47">
        <v>720</v>
      </c>
      <c r="EQ33" s="47">
        <v>790</v>
      </c>
      <c r="ER33" s="115">
        <v>907</v>
      </c>
      <c r="ES33" s="47">
        <v>959</v>
      </c>
      <c r="ET33" s="47">
        <v>905</v>
      </c>
      <c r="EU33" s="47">
        <v>800</v>
      </c>
      <c r="EV33" s="47">
        <v>875</v>
      </c>
      <c r="EW33" s="47">
        <v>949</v>
      </c>
      <c r="EX33" s="47">
        <v>1114</v>
      </c>
      <c r="EY33" s="116">
        <v>1173</v>
      </c>
      <c r="EZ33" s="118">
        <v>894</v>
      </c>
      <c r="FA33" s="113">
        <v>569</v>
      </c>
      <c r="FB33" s="47">
        <v>530</v>
      </c>
      <c r="FC33" s="47">
        <v>450</v>
      </c>
      <c r="FD33" s="47">
        <v>500</v>
      </c>
      <c r="FE33" s="47">
        <v>557</v>
      </c>
      <c r="FF33" s="47">
        <v>665</v>
      </c>
      <c r="FG33" s="114">
        <v>655</v>
      </c>
      <c r="FH33" s="47">
        <v>605</v>
      </c>
      <c r="FI33" s="47">
        <v>520</v>
      </c>
      <c r="FJ33" s="47">
        <v>575</v>
      </c>
      <c r="FK33" s="47">
        <v>650</v>
      </c>
      <c r="FL33" s="115">
        <v>760</v>
      </c>
      <c r="FM33" s="47">
        <v>739</v>
      </c>
      <c r="FN33" s="47">
        <v>695</v>
      </c>
      <c r="FO33" s="47">
        <v>595</v>
      </c>
      <c r="FP33" s="47">
        <v>650</v>
      </c>
      <c r="FQ33" s="47">
        <v>725</v>
      </c>
      <c r="FR33" s="47">
        <v>850</v>
      </c>
      <c r="FS33" s="116">
        <v>898</v>
      </c>
      <c r="FT33" s="118">
        <v>719</v>
      </c>
      <c r="FU33" s="113">
        <v>534</v>
      </c>
      <c r="FV33" s="47">
        <v>512</v>
      </c>
      <c r="FW33" s="47">
        <v>460</v>
      </c>
      <c r="FX33" s="47">
        <v>500</v>
      </c>
      <c r="FY33" s="47">
        <v>530</v>
      </c>
      <c r="FZ33" s="47">
        <v>590</v>
      </c>
      <c r="GA33" s="114">
        <v>648</v>
      </c>
      <c r="GB33" s="47">
        <v>617</v>
      </c>
      <c r="GC33" s="47">
        <v>530</v>
      </c>
      <c r="GD33" s="47">
        <v>593</v>
      </c>
      <c r="GE33" s="47">
        <v>654</v>
      </c>
      <c r="GF33" s="115">
        <v>731</v>
      </c>
      <c r="GG33" s="47">
        <v>775</v>
      </c>
      <c r="GH33" s="47">
        <v>740</v>
      </c>
      <c r="GI33" s="47">
        <v>650</v>
      </c>
      <c r="GJ33" s="47">
        <v>701</v>
      </c>
      <c r="GK33" s="47">
        <v>770</v>
      </c>
      <c r="GL33" s="47">
        <v>875</v>
      </c>
      <c r="GM33" s="116">
        <v>898</v>
      </c>
      <c r="GN33" s="118">
        <v>745</v>
      </c>
      <c r="GO33" s="113">
        <v>612</v>
      </c>
      <c r="GP33" s="47">
        <v>684</v>
      </c>
      <c r="GQ33" s="47">
        <v>819</v>
      </c>
      <c r="GR33" s="47">
        <v>1044</v>
      </c>
      <c r="GS33" s="118">
        <v>811</v>
      </c>
      <c r="GT33" s="119">
        <v>493</v>
      </c>
      <c r="GU33" s="50">
        <v>599</v>
      </c>
      <c r="GV33" s="50">
        <v>713</v>
      </c>
      <c r="GW33" s="50">
        <v>773</v>
      </c>
      <c r="GX33" s="120">
        <v>682</v>
      </c>
      <c r="GY33" s="113">
        <v>716</v>
      </c>
      <c r="GZ33" s="47">
        <v>800</v>
      </c>
      <c r="HA33" s="47">
        <v>1005</v>
      </c>
      <c r="HB33" s="47">
        <v>1270</v>
      </c>
      <c r="HC33" s="118">
        <v>936</v>
      </c>
      <c r="HD33" s="113">
        <v>523</v>
      </c>
      <c r="HE33" s="47">
        <v>672</v>
      </c>
      <c r="HF33" s="47">
        <v>837</v>
      </c>
      <c r="HG33" s="47">
        <v>972</v>
      </c>
      <c r="HH33" s="118">
        <v>799</v>
      </c>
      <c r="HI33" s="113">
        <v>635</v>
      </c>
      <c r="HJ33" s="47">
        <v>755</v>
      </c>
      <c r="HK33" s="47">
        <v>887</v>
      </c>
      <c r="HL33" s="47">
        <v>976</v>
      </c>
      <c r="HM33" s="118">
        <v>832</v>
      </c>
    </row>
    <row r="34" spans="1:221" ht="15.75" thickBot="1" x14ac:dyDescent="0.3">
      <c r="A34" s="72">
        <v>2015</v>
      </c>
      <c r="B34" s="75">
        <v>937</v>
      </c>
      <c r="C34" s="73">
        <v>920</v>
      </c>
      <c r="D34" s="73">
        <v>750</v>
      </c>
      <c r="E34" s="73">
        <v>870</v>
      </c>
      <c r="F34" s="73">
        <v>972</v>
      </c>
      <c r="G34" s="73">
        <v>1100</v>
      </c>
      <c r="H34" s="90">
        <v>1079</v>
      </c>
      <c r="I34" s="15">
        <v>1010</v>
      </c>
      <c r="J34" s="15">
        <v>840</v>
      </c>
      <c r="K34" s="15">
        <v>950</v>
      </c>
      <c r="L34" s="15">
        <v>1100</v>
      </c>
      <c r="M34" s="91">
        <v>1300</v>
      </c>
      <c r="N34" s="15">
        <v>1368</v>
      </c>
      <c r="O34" s="15">
        <v>1238</v>
      </c>
      <c r="P34" s="15">
        <v>981</v>
      </c>
      <c r="Q34" s="15">
        <v>1150</v>
      </c>
      <c r="R34" s="15">
        <v>1363</v>
      </c>
      <c r="S34" s="15">
        <v>1700</v>
      </c>
      <c r="T34" s="93">
        <v>1615</v>
      </c>
      <c r="U34" s="106">
        <v>1156</v>
      </c>
      <c r="V34" s="75">
        <v>741</v>
      </c>
      <c r="W34" s="73">
        <v>866</v>
      </c>
      <c r="X34" s="15">
        <v>1129</v>
      </c>
      <c r="Y34" s="15">
        <v>1496</v>
      </c>
      <c r="Z34" s="74">
        <v>953</v>
      </c>
      <c r="AA34" s="75">
        <v>900</v>
      </c>
      <c r="AB34" s="73">
        <v>950</v>
      </c>
      <c r="AC34" s="73">
        <v>725</v>
      </c>
      <c r="AD34" s="73">
        <v>880</v>
      </c>
      <c r="AE34" s="73">
        <v>975</v>
      </c>
      <c r="AF34" s="73">
        <v>1050</v>
      </c>
      <c r="AG34" s="90">
        <v>1122</v>
      </c>
      <c r="AH34" s="15">
        <v>1100</v>
      </c>
      <c r="AI34" s="15">
        <v>950</v>
      </c>
      <c r="AJ34" s="15">
        <v>1069</v>
      </c>
      <c r="AK34" s="15">
        <v>1150</v>
      </c>
      <c r="AL34" s="91">
        <v>1260</v>
      </c>
      <c r="AM34" s="15">
        <v>1332</v>
      </c>
      <c r="AN34" s="15">
        <v>1300</v>
      </c>
      <c r="AO34" s="15">
        <v>1140</v>
      </c>
      <c r="AP34" s="15">
        <v>1252</v>
      </c>
      <c r="AQ34" s="15">
        <v>1370</v>
      </c>
      <c r="AR34" s="15">
        <v>1499</v>
      </c>
      <c r="AS34" s="93">
        <v>1286</v>
      </c>
      <c r="AT34" s="106">
        <v>1219</v>
      </c>
      <c r="AU34" s="73">
        <v>871</v>
      </c>
      <c r="AV34" s="73">
        <v>875</v>
      </c>
      <c r="AW34" s="73">
        <v>725</v>
      </c>
      <c r="AX34" s="73">
        <v>825</v>
      </c>
      <c r="AY34" s="73">
        <v>900</v>
      </c>
      <c r="AZ34" s="73">
        <v>1004</v>
      </c>
      <c r="BA34" s="90">
        <v>1029</v>
      </c>
      <c r="BB34" s="15">
        <v>999</v>
      </c>
      <c r="BC34" s="15">
        <v>875</v>
      </c>
      <c r="BD34" s="15">
        <v>950</v>
      </c>
      <c r="BE34" s="15">
        <v>1050</v>
      </c>
      <c r="BF34" s="91">
        <v>1175</v>
      </c>
      <c r="BG34" s="15">
        <v>1259</v>
      </c>
      <c r="BH34" s="15">
        <v>1250</v>
      </c>
      <c r="BI34" s="15">
        <v>1075</v>
      </c>
      <c r="BJ34" s="15">
        <v>1200</v>
      </c>
      <c r="BK34" s="15">
        <v>1300</v>
      </c>
      <c r="BL34" s="15">
        <v>1440</v>
      </c>
      <c r="BM34" s="93">
        <v>1388</v>
      </c>
      <c r="BN34" s="15">
        <v>1162</v>
      </c>
      <c r="BO34" s="75">
        <v>706</v>
      </c>
      <c r="BP34" s="73">
        <v>918</v>
      </c>
      <c r="BQ34" s="15">
        <v>1102</v>
      </c>
      <c r="BR34" s="15">
        <v>1339</v>
      </c>
      <c r="BS34" s="16">
        <v>1028</v>
      </c>
      <c r="BT34" s="73">
        <v>686</v>
      </c>
      <c r="BU34" s="73">
        <v>894</v>
      </c>
      <c r="BV34" s="15">
        <v>1088</v>
      </c>
      <c r="BW34" s="15">
        <v>1216</v>
      </c>
      <c r="BX34" s="15">
        <v>1011</v>
      </c>
      <c r="BY34" s="75">
        <v>613</v>
      </c>
      <c r="BZ34" s="73">
        <v>614</v>
      </c>
      <c r="CA34" s="73">
        <v>486</v>
      </c>
      <c r="CB34" s="73">
        <v>572</v>
      </c>
      <c r="CC34" s="73">
        <v>650</v>
      </c>
      <c r="CD34" s="73">
        <v>727</v>
      </c>
      <c r="CE34" s="94">
        <v>813</v>
      </c>
      <c r="CF34" s="73">
        <v>806</v>
      </c>
      <c r="CG34" s="73">
        <v>669</v>
      </c>
      <c r="CH34" s="73">
        <v>750</v>
      </c>
      <c r="CI34" s="73">
        <v>850</v>
      </c>
      <c r="CJ34" s="95">
        <v>940</v>
      </c>
      <c r="CK34" s="15">
        <v>1045</v>
      </c>
      <c r="CL34" s="15">
        <v>1010</v>
      </c>
      <c r="CM34" s="15">
        <v>851</v>
      </c>
      <c r="CN34" s="15">
        <v>968</v>
      </c>
      <c r="CO34" s="15">
        <v>1063</v>
      </c>
      <c r="CP34" s="15">
        <v>1195</v>
      </c>
      <c r="CQ34" s="93">
        <v>1230</v>
      </c>
      <c r="CR34" s="74">
        <v>912</v>
      </c>
      <c r="CS34" s="73">
        <v>937</v>
      </c>
      <c r="CT34" s="73">
        <v>925</v>
      </c>
      <c r="CU34" s="73">
        <v>760</v>
      </c>
      <c r="CV34" s="73">
        <v>868</v>
      </c>
      <c r="CW34" s="73">
        <v>980</v>
      </c>
      <c r="CX34" s="73">
        <v>1100</v>
      </c>
      <c r="CY34" s="90">
        <v>1103</v>
      </c>
      <c r="CZ34" s="15">
        <v>1050</v>
      </c>
      <c r="DA34" s="15">
        <v>920</v>
      </c>
      <c r="DB34" s="15">
        <v>1000</v>
      </c>
      <c r="DC34" s="15">
        <v>1114</v>
      </c>
      <c r="DD34" s="91">
        <v>1275</v>
      </c>
      <c r="DE34" s="15">
        <v>1288</v>
      </c>
      <c r="DF34" s="15">
        <v>1221</v>
      </c>
      <c r="DG34" s="15">
        <v>1054</v>
      </c>
      <c r="DH34" s="15">
        <v>1165</v>
      </c>
      <c r="DI34" s="15">
        <v>1278</v>
      </c>
      <c r="DJ34" s="15">
        <v>1450</v>
      </c>
      <c r="DK34" s="93">
        <v>1510</v>
      </c>
      <c r="DL34" s="15">
        <v>1208</v>
      </c>
      <c r="DM34" s="75">
        <v>801</v>
      </c>
      <c r="DN34" s="73">
        <v>813</v>
      </c>
      <c r="DO34" s="73">
        <v>712</v>
      </c>
      <c r="DP34" s="73">
        <v>793</v>
      </c>
      <c r="DQ34" s="73">
        <v>829</v>
      </c>
      <c r="DR34" s="73">
        <v>875</v>
      </c>
      <c r="DS34" s="94">
        <v>972</v>
      </c>
      <c r="DT34" s="73">
        <v>950</v>
      </c>
      <c r="DU34" s="73">
        <v>845</v>
      </c>
      <c r="DV34" s="73">
        <v>917</v>
      </c>
      <c r="DW34" s="73">
        <v>965</v>
      </c>
      <c r="DX34" s="95">
        <v>1065</v>
      </c>
      <c r="DY34" s="15">
        <v>1174</v>
      </c>
      <c r="DZ34" s="15">
        <v>1120</v>
      </c>
      <c r="EA34" s="15">
        <v>986</v>
      </c>
      <c r="EB34" s="15">
        <v>1075</v>
      </c>
      <c r="EC34" s="15">
        <v>1175</v>
      </c>
      <c r="ED34" s="15">
        <v>1315</v>
      </c>
      <c r="EE34" s="93">
        <v>1390</v>
      </c>
      <c r="EF34" s="16">
        <v>1078</v>
      </c>
      <c r="EG34" s="73">
        <v>607</v>
      </c>
      <c r="EH34" s="73">
        <v>595</v>
      </c>
      <c r="EI34" s="73">
        <v>520</v>
      </c>
      <c r="EJ34" s="73">
        <v>554</v>
      </c>
      <c r="EK34" s="73">
        <v>610</v>
      </c>
      <c r="EL34" s="73">
        <v>690</v>
      </c>
      <c r="EM34" s="94">
        <v>828</v>
      </c>
      <c r="EN34" s="73">
        <v>762</v>
      </c>
      <c r="EO34" s="73">
        <v>670</v>
      </c>
      <c r="EP34" s="73">
        <v>725</v>
      </c>
      <c r="EQ34" s="73">
        <v>825</v>
      </c>
      <c r="ER34" s="95">
        <v>985</v>
      </c>
      <c r="ES34" s="15">
        <v>1034</v>
      </c>
      <c r="ET34" s="15">
        <v>968</v>
      </c>
      <c r="EU34" s="15">
        <v>809</v>
      </c>
      <c r="EV34" s="15">
        <v>900</v>
      </c>
      <c r="EW34" s="15">
        <v>1045</v>
      </c>
      <c r="EX34" s="15">
        <v>1250</v>
      </c>
      <c r="EY34" s="93">
        <v>1289</v>
      </c>
      <c r="EZ34" s="73">
        <v>959</v>
      </c>
      <c r="FA34" s="75">
        <v>573</v>
      </c>
      <c r="FB34" s="73">
        <v>530</v>
      </c>
      <c r="FC34" s="73">
        <v>450</v>
      </c>
      <c r="FD34" s="73">
        <v>500</v>
      </c>
      <c r="FE34" s="73">
        <v>563</v>
      </c>
      <c r="FF34" s="73">
        <v>675</v>
      </c>
      <c r="FG34" s="94">
        <v>668</v>
      </c>
      <c r="FH34" s="73">
        <v>620</v>
      </c>
      <c r="FI34" s="73">
        <v>525</v>
      </c>
      <c r="FJ34" s="73">
        <v>595</v>
      </c>
      <c r="FK34" s="73">
        <v>650</v>
      </c>
      <c r="FL34" s="95">
        <v>780</v>
      </c>
      <c r="FM34" s="73">
        <v>760</v>
      </c>
      <c r="FN34" s="73">
        <v>700</v>
      </c>
      <c r="FO34" s="73">
        <v>600</v>
      </c>
      <c r="FP34" s="73">
        <v>675</v>
      </c>
      <c r="FQ34" s="73">
        <v>750</v>
      </c>
      <c r="FR34" s="73">
        <v>860</v>
      </c>
      <c r="FS34" s="99">
        <v>952</v>
      </c>
      <c r="FT34" s="74">
        <v>744</v>
      </c>
      <c r="FU34" s="73">
        <v>546</v>
      </c>
      <c r="FV34" s="73">
        <v>525</v>
      </c>
      <c r="FW34" s="73">
        <v>460</v>
      </c>
      <c r="FX34" s="73">
        <v>500</v>
      </c>
      <c r="FY34" s="73">
        <v>545</v>
      </c>
      <c r="FZ34" s="73">
        <v>620</v>
      </c>
      <c r="GA34" s="94">
        <v>666</v>
      </c>
      <c r="GB34" s="73">
        <v>630</v>
      </c>
      <c r="GC34" s="73">
        <v>548</v>
      </c>
      <c r="GD34" s="73">
        <v>600</v>
      </c>
      <c r="GE34" s="73">
        <v>665</v>
      </c>
      <c r="GF34" s="95">
        <v>754</v>
      </c>
      <c r="GG34" s="73">
        <v>788</v>
      </c>
      <c r="GH34" s="73">
        <v>750</v>
      </c>
      <c r="GI34" s="73">
        <v>665</v>
      </c>
      <c r="GJ34" s="73">
        <v>717</v>
      </c>
      <c r="GK34" s="73">
        <v>780</v>
      </c>
      <c r="GL34" s="73">
        <v>880</v>
      </c>
      <c r="GM34" s="99">
        <v>930</v>
      </c>
      <c r="GN34" s="73">
        <v>761</v>
      </c>
      <c r="GO34" s="75">
        <v>599</v>
      </c>
      <c r="GP34" s="73">
        <v>687</v>
      </c>
      <c r="GQ34" s="73">
        <v>837</v>
      </c>
      <c r="GR34" s="15">
        <v>1057</v>
      </c>
      <c r="GS34" s="74">
        <v>820</v>
      </c>
      <c r="GT34" s="73">
        <v>491</v>
      </c>
      <c r="GU34" s="73">
        <v>600</v>
      </c>
      <c r="GV34" s="73">
        <v>718</v>
      </c>
      <c r="GW34" s="73">
        <v>795</v>
      </c>
      <c r="GX34" s="73">
        <v>688</v>
      </c>
      <c r="GY34" s="75">
        <v>731</v>
      </c>
      <c r="GZ34" s="73">
        <v>833</v>
      </c>
      <c r="HA34" s="15">
        <v>1048</v>
      </c>
      <c r="HB34" s="15">
        <v>1292</v>
      </c>
      <c r="HC34" s="74">
        <v>976</v>
      </c>
      <c r="HD34" s="73">
        <v>533</v>
      </c>
      <c r="HE34" s="73">
        <v>685</v>
      </c>
      <c r="HF34" s="73">
        <v>834</v>
      </c>
      <c r="HG34" s="73">
        <v>990</v>
      </c>
      <c r="HH34" s="73">
        <v>802</v>
      </c>
      <c r="HI34" s="75">
        <v>690</v>
      </c>
      <c r="HJ34" s="73">
        <v>784</v>
      </c>
      <c r="HK34" s="73">
        <v>919</v>
      </c>
      <c r="HL34" s="73">
        <v>971</v>
      </c>
      <c r="HM34" s="74">
        <v>859</v>
      </c>
    </row>
    <row r="36" spans="1:221" x14ac:dyDescent="0.25">
      <c r="A36" s="2" t="s">
        <v>5</v>
      </c>
    </row>
    <row r="37" spans="1:221" x14ac:dyDescent="0.25">
      <c r="A37" s="3" t="s">
        <v>16</v>
      </c>
    </row>
    <row r="38" spans="1:221" x14ac:dyDescent="0.25">
      <c r="A38" s="3" t="s">
        <v>17</v>
      </c>
    </row>
    <row r="39" spans="1:221" x14ac:dyDescent="0.25">
      <c r="A39" s="2" t="s">
        <v>20</v>
      </c>
    </row>
  </sheetData>
  <mergeCells count="274">
    <mergeCell ref="BU5:BU8"/>
    <mergeCell ref="BV5:BV8"/>
    <mergeCell ref="BW5:BW8"/>
    <mergeCell ref="BX5:BX8"/>
    <mergeCell ref="CP6:CP8"/>
    <mergeCell ref="CW6:CW8"/>
    <mergeCell ref="CX6:CX8"/>
    <mergeCell ref="DC6:DC8"/>
    <mergeCell ref="DD6:DD8"/>
    <mergeCell ref="CE6:CE8"/>
    <mergeCell ref="CH6:CH8"/>
    <mergeCell ref="CY6:CY8"/>
    <mergeCell ref="DB6:DB8"/>
    <mergeCell ref="CM6:CM8"/>
    <mergeCell ref="CN6:CN8"/>
    <mergeCell ref="AV6:AV8"/>
    <mergeCell ref="BN5:BN8"/>
    <mergeCell ref="AU6:AU8"/>
    <mergeCell ref="BA6:BA8"/>
    <mergeCell ref="AW6:AW8"/>
    <mergeCell ref="BS5:BS8"/>
    <mergeCell ref="BL6:BL8"/>
    <mergeCell ref="BI6:BI8"/>
    <mergeCell ref="BT5:BT8"/>
    <mergeCell ref="FE6:FE8"/>
    <mergeCell ref="FF6:FF8"/>
    <mergeCell ref="FK6:FK8"/>
    <mergeCell ref="FL6:FL8"/>
    <mergeCell ref="GD6:GD8"/>
    <mergeCell ref="FM6:FM8"/>
    <mergeCell ref="FS6:FS8"/>
    <mergeCell ref="FC6:FC8"/>
    <mergeCell ref="FD6:FD8"/>
    <mergeCell ref="FI6:FI8"/>
    <mergeCell ref="FO6:FO8"/>
    <mergeCell ref="GC6:GC8"/>
    <mergeCell ref="GA6:GA8"/>
    <mergeCell ref="FN6:FN8"/>
    <mergeCell ref="S6:S8"/>
    <mergeCell ref="AE6:AE8"/>
    <mergeCell ref="AF6:AF8"/>
    <mergeCell ref="AK6:AK8"/>
    <mergeCell ref="AL6:AL8"/>
    <mergeCell ref="AQ6:AQ8"/>
    <mergeCell ref="CS4:DL4"/>
    <mergeCell ref="GI6:GI8"/>
    <mergeCell ref="FA4:FT4"/>
    <mergeCell ref="BM6:BM8"/>
    <mergeCell ref="CK6:CK8"/>
    <mergeCell ref="AR6:AR8"/>
    <mergeCell ref="AY6:AY8"/>
    <mergeCell ref="AZ6:AZ8"/>
    <mergeCell ref="BE6:BE8"/>
    <mergeCell ref="BF6:BF8"/>
    <mergeCell ref="BK6:BK8"/>
    <mergeCell ref="BG6:BG8"/>
    <mergeCell ref="BC6:BC8"/>
    <mergeCell ref="BD6:BD8"/>
    <mergeCell ref="AT5:AT8"/>
    <mergeCell ref="AX6:AX8"/>
    <mergeCell ref="BZ6:BZ8"/>
    <mergeCell ref="GE6:GE8"/>
    <mergeCell ref="FU5:GM5"/>
    <mergeCell ref="GN5:GN8"/>
    <mergeCell ref="FW6:FW8"/>
    <mergeCell ref="FX6:FX8"/>
    <mergeCell ref="GG6:GG8"/>
    <mergeCell ref="FP6:FP8"/>
    <mergeCell ref="GH6:GH8"/>
    <mergeCell ref="GJ6:GJ8"/>
    <mergeCell ref="GM6:GM8"/>
    <mergeCell ref="GF6:GF8"/>
    <mergeCell ref="GK6:GK8"/>
    <mergeCell ref="GL6:GL8"/>
    <mergeCell ref="FR6:FR8"/>
    <mergeCell ref="FY6:FY8"/>
    <mergeCell ref="FZ6:FZ8"/>
    <mergeCell ref="FU6:FU8"/>
    <mergeCell ref="FQ6:FQ8"/>
    <mergeCell ref="FV6:FV8"/>
    <mergeCell ref="DG6:DG8"/>
    <mergeCell ref="BY6:BY8"/>
    <mergeCell ref="BY5:CQ5"/>
    <mergeCell ref="CC6:CC8"/>
    <mergeCell ref="CD6:CD8"/>
    <mergeCell ref="CI6:CI8"/>
    <mergeCell ref="CJ6:CJ8"/>
    <mergeCell ref="CO6:CO8"/>
    <mergeCell ref="CS6:CS8"/>
    <mergeCell ref="CT6:CT8"/>
    <mergeCell ref="CQ6:CQ8"/>
    <mergeCell ref="CA6:CA8"/>
    <mergeCell ref="CB6:CB8"/>
    <mergeCell ref="CG6:CG8"/>
    <mergeCell ref="CR5:CR8"/>
    <mergeCell ref="A2:A8"/>
    <mergeCell ref="AJ6:AJ8"/>
    <mergeCell ref="B6:B8"/>
    <mergeCell ref="H6:H8"/>
    <mergeCell ref="N6:N8"/>
    <mergeCell ref="T6:T8"/>
    <mergeCell ref="AA6:AA8"/>
    <mergeCell ref="AG6:AG8"/>
    <mergeCell ref="AC6:AC8"/>
    <mergeCell ref="AD6:AD8"/>
    <mergeCell ref="AI6:AI8"/>
    <mergeCell ref="V3:Z3"/>
    <mergeCell ref="B2:Z2"/>
    <mergeCell ref="AA3:AT3"/>
    <mergeCell ref="AM6:AM8"/>
    <mergeCell ref="AS6:AS8"/>
    <mergeCell ref="D6:D8"/>
    <mergeCell ref="Q6:Q8"/>
    <mergeCell ref="AO6:AO8"/>
    <mergeCell ref="AP6:AP8"/>
    <mergeCell ref="B3:U3"/>
    <mergeCell ref="F6:F8"/>
    <mergeCell ref="G6:G8"/>
    <mergeCell ref="R6:R8"/>
    <mergeCell ref="L6:L8"/>
    <mergeCell ref="BO5:BO8"/>
    <mergeCell ref="BP5:BP8"/>
    <mergeCell ref="BQ5:BQ8"/>
    <mergeCell ref="BR5:BR8"/>
    <mergeCell ref="V4:Z4"/>
    <mergeCell ref="B5:T5"/>
    <mergeCell ref="B4:U4"/>
    <mergeCell ref="X5:X8"/>
    <mergeCell ref="Y5:Y8"/>
    <mergeCell ref="Z5:Z8"/>
    <mergeCell ref="AB6:AB8"/>
    <mergeCell ref="C6:C8"/>
    <mergeCell ref="I6:I8"/>
    <mergeCell ref="O6:O8"/>
    <mergeCell ref="U5:U8"/>
    <mergeCell ref="V5:V8"/>
    <mergeCell ref="W5:W8"/>
    <mergeCell ref="AA4:AT4"/>
    <mergeCell ref="AA5:AS5"/>
    <mergeCell ref="J6:J8"/>
    <mergeCell ref="K6:K8"/>
    <mergeCell ref="E6:E8"/>
    <mergeCell ref="P6:P8"/>
    <mergeCell ref="M6:M8"/>
    <mergeCell ref="AA2:BN2"/>
    <mergeCell ref="DV6:DV8"/>
    <mergeCell ref="EP6:EP8"/>
    <mergeCell ref="FG6:FG8"/>
    <mergeCell ref="FJ6:FJ8"/>
    <mergeCell ref="FH6:FH8"/>
    <mergeCell ref="AH6:AH8"/>
    <mergeCell ref="AN6:AN8"/>
    <mergeCell ref="BB6:BB8"/>
    <mergeCell ref="BH6:BH8"/>
    <mergeCell ref="CF6:CF8"/>
    <mergeCell ref="CL6:CL8"/>
    <mergeCell ref="CZ6:CZ8"/>
    <mergeCell ref="DF6:DF8"/>
    <mergeCell ref="DT6:DT8"/>
    <mergeCell ref="EG6:EG8"/>
    <mergeCell ref="AU3:BN3"/>
    <mergeCell ref="AU4:BN4"/>
    <mergeCell ref="AU5:BM5"/>
    <mergeCell ref="BJ6:BJ8"/>
    <mergeCell ref="BO2:BX2"/>
    <mergeCell ref="BY2:CR2"/>
    <mergeCell ref="CS3:DL3"/>
    <mergeCell ref="DK6:DK8"/>
    <mergeCell ref="CU6:CU8"/>
    <mergeCell ref="CV6:CV8"/>
    <mergeCell ref="DA6:DA8"/>
    <mergeCell ref="DI6:DI8"/>
    <mergeCell ref="DJ6:DJ8"/>
    <mergeCell ref="DZ6:DZ8"/>
    <mergeCell ref="EN6:EN8"/>
    <mergeCell ref="DE6:DE8"/>
    <mergeCell ref="DL5:DL8"/>
    <mergeCell ref="EG5:EY5"/>
    <mergeCell ref="CS5:DK5"/>
    <mergeCell ref="DM5:EE5"/>
    <mergeCell ref="DM6:DM8"/>
    <mergeCell ref="DN6:DN8"/>
    <mergeCell ref="EE6:EE8"/>
    <mergeCell ref="DH6:DH8"/>
    <mergeCell ref="EW6:EW8"/>
    <mergeCell ref="EX6:EX8"/>
    <mergeCell ref="EY6:EY8"/>
    <mergeCell ref="DS6:DS8"/>
    <mergeCell ref="ED6:ED8"/>
    <mergeCell ref="DO6:DO8"/>
    <mergeCell ref="DP6:DP8"/>
    <mergeCell ref="DU6:DU8"/>
    <mergeCell ref="DY6:DY8"/>
    <mergeCell ref="EO6:EO8"/>
    <mergeCell ref="EI6:EI8"/>
    <mergeCell ref="DQ6:DQ8"/>
    <mergeCell ref="DR6:DR8"/>
    <mergeCell ref="DW6:DW8"/>
    <mergeCell ref="DX6:DX8"/>
    <mergeCell ref="EC6:EC8"/>
    <mergeCell ref="EA6:EA8"/>
    <mergeCell ref="EB6:EB8"/>
    <mergeCell ref="EF5:EF8"/>
    <mergeCell ref="EH6:EH8"/>
    <mergeCell ref="HI4:HM4"/>
    <mergeCell ref="DM3:EF3"/>
    <mergeCell ref="EG3:EZ3"/>
    <mergeCell ref="CS2:EZ2"/>
    <mergeCell ref="FA3:FT3"/>
    <mergeCell ref="FU3:GN3"/>
    <mergeCell ref="FA2:GN2"/>
    <mergeCell ref="BO3:BS3"/>
    <mergeCell ref="BT3:BX3"/>
    <mergeCell ref="BY3:CR3"/>
    <mergeCell ref="HD4:HH4"/>
    <mergeCell ref="BT4:BX4"/>
    <mergeCell ref="GO4:GS4"/>
    <mergeCell ref="GT4:GX4"/>
    <mergeCell ref="EG4:EZ4"/>
    <mergeCell ref="GY4:HC4"/>
    <mergeCell ref="BO4:BS4"/>
    <mergeCell ref="BY4:CR4"/>
    <mergeCell ref="DM4:EF4"/>
    <mergeCell ref="FU4:GN4"/>
    <mergeCell ref="HI3:HM3"/>
    <mergeCell ref="HI2:HM2"/>
    <mergeCell ref="GO3:GS3"/>
    <mergeCell ref="GT3:GX3"/>
    <mergeCell ref="FA6:FA8"/>
    <mergeCell ref="FB6:FB8"/>
    <mergeCell ref="EK6:EK8"/>
    <mergeCell ref="EL6:EL8"/>
    <mergeCell ref="EQ6:EQ8"/>
    <mergeCell ref="ER6:ER8"/>
    <mergeCell ref="EU6:EU8"/>
    <mergeCell ref="EV6:EV8"/>
    <mergeCell ref="ES6:ES8"/>
    <mergeCell ref="ET6:ET8"/>
    <mergeCell ref="EZ5:EZ8"/>
    <mergeCell ref="GZ5:GZ8"/>
    <mergeCell ref="HA5:HA8"/>
    <mergeCell ref="HI5:HI8"/>
    <mergeCell ref="HJ5:HJ8"/>
    <mergeCell ref="HK5:HK8"/>
    <mergeCell ref="HL5:HL8"/>
    <mergeCell ref="HM5:HM8"/>
    <mergeCell ref="HD5:HD8"/>
    <mergeCell ref="HE5:HE8"/>
    <mergeCell ref="HF5:HF8"/>
    <mergeCell ref="HG5:HG8"/>
    <mergeCell ref="GW5:GW8"/>
    <mergeCell ref="GX5:GX8"/>
    <mergeCell ref="HD3:HH3"/>
    <mergeCell ref="HD2:HH2"/>
    <mergeCell ref="GO2:GX2"/>
    <mergeCell ref="GY3:HC3"/>
    <mergeCell ref="GY2:HC2"/>
    <mergeCell ref="HH5:HH8"/>
    <mergeCell ref="EJ6:EJ8"/>
    <mergeCell ref="GB6:GB8"/>
    <mergeCell ref="FT5:FT8"/>
    <mergeCell ref="EM6:EM8"/>
    <mergeCell ref="FA5:FS5"/>
    <mergeCell ref="GS5:GS8"/>
    <mergeCell ref="GT5:GT8"/>
    <mergeCell ref="GU5:GU8"/>
    <mergeCell ref="GV5:GV8"/>
    <mergeCell ref="HB5:HB8"/>
    <mergeCell ref="HC5:HC8"/>
    <mergeCell ref="GO5:GO8"/>
    <mergeCell ref="GP5:GP8"/>
    <mergeCell ref="GQ5:GQ8"/>
    <mergeCell ref="GR5:GR8"/>
    <mergeCell ref="GY5:GY8"/>
  </mergeCells>
  <pageMargins left="0.7" right="0.7" top="0.75" bottom="0.75" header="0.3" footer="0.3"/>
  <pageSetup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9966"/>
  </sheetPr>
  <dimension ref="A1:KJ36"/>
  <sheetViews>
    <sheetView workbookViewId="0">
      <pane xSplit="1" ySplit="7" topLeftCell="B8" activePane="bottomRight" state="frozen"/>
      <selection pane="topRight" activeCell="B1" sqref="B1"/>
      <selection pane="bottomLeft" activeCell="A8" sqref="A8"/>
      <selection pane="bottomRight" activeCell="B8" sqref="B8"/>
    </sheetView>
  </sheetViews>
  <sheetFormatPr defaultRowHeight="15" x14ac:dyDescent="0.25"/>
  <cols>
    <col min="1" max="1" width="11.7109375" customWidth="1"/>
    <col min="2" max="9" width="14.140625" customWidth="1"/>
    <col min="10" max="17" width="14.85546875" customWidth="1"/>
    <col min="18" max="295" width="14.140625" customWidth="1"/>
    <col min="296" max="296" width="12.140625" customWidth="1"/>
  </cols>
  <sheetData>
    <row r="1" spans="1:296" ht="15" customHeight="1" thickBot="1" x14ac:dyDescent="0.3">
      <c r="A1" s="102" t="s">
        <v>79</v>
      </c>
      <c r="B1" s="100"/>
      <c r="C1" s="100"/>
      <c r="D1" s="101">
        <f>2/3</f>
        <v>0.66666666666666663</v>
      </c>
      <c r="E1" s="41"/>
      <c r="F1" s="41"/>
      <c r="G1" s="41"/>
      <c r="H1" s="41"/>
      <c r="I1" s="41"/>
    </row>
    <row r="2" spans="1:296" ht="19.5" customHeight="1" x14ac:dyDescent="0.25">
      <c r="A2" s="216" t="s">
        <v>6</v>
      </c>
      <c r="B2" s="219" t="s">
        <v>11</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5"/>
      <c r="AI2" s="139" t="s">
        <v>14</v>
      </c>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1"/>
      <c r="CQ2" s="133" t="s">
        <v>19</v>
      </c>
      <c r="CR2" s="134"/>
      <c r="CS2" s="134"/>
      <c r="CT2" s="134"/>
      <c r="CU2" s="134"/>
      <c r="CV2" s="134"/>
      <c r="CW2" s="211" t="s">
        <v>22</v>
      </c>
      <c r="CX2" s="212"/>
      <c r="CY2" s="212"/>
      <c r="CZ2" s="212"/>
      <c r="DA2" s="212"/>
      <c r="DB2" s="212"/>
      <c r="DC2" s="212"/>
      <c r="DD2" s="212"/>
      <c r="DE2" s="212"/>
      <c r="DF2" s="212"/>
      <c r="DG2" s="212"/>
      <c r="DH2" s="212"/>
      <c r="DI2" s="212"/>
      <c r="DJ2" s="212"/>
      <c r="DK2" s="212"/>
      <c r="DL2" s="212"/>
      <c r="DM2" s="212"/>
      <c r="DN2" s="212"/>
      <c r="DO2" s="212"/>
      <c r="DP2" s="212"/>
      <c r="DQ2" s="212"/>
      <c r="DR2" s="212"/>
      <c r="DS2" s="212"/>
      <c r="DT2" s="212"/>
      <c r="DU2" s="212"/>
      <c r="DV2" s="212"/>
      <c r="DW2" s="212"/>
      <c r="DX2" s="212"/>
      <c r="DY2" s="212"/>
      <c r="DZ2" s="213"/>
      <c r="EA2" s="133" t="s">
        <v>9</v>
      </c>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5"/>
      <c r="HM2" s="139" t="s">
        <v>24</v>
      </c>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1"/>
      <c r="JU2" s="133" t="s">
        <v>28</v>
      </c>
      <c r="JV2" s="134"/>
      <c r="JW2" s="134"/>
      <c r="JX2" s="134"/>
      <c r="JY2" s="134"/>
      <c r="JZ2" s="134"/>
      <c r="KA2" s="139" t="s">
        <v>31</v>
      </c>
      <c r="KB2" s="140"/>
      <c r="KC2" s="140"/>
      <c r="KD2" s="133" t="s">
        <v>34</v>
      </c>
      <c r="KE2" s="134"/>
      <c r="KF2" s="134"/>
      <c r="KG2" s="139" t="s">
        <v>35</v>
      </c>
      <c r="KH2" s="140"/>
      <c r="KI2" s="141"/>
      <c r="KJ2" s="224" t="s">
        <v>77</v>
      </c>
    </row>
    <row r="3" spans="1:296" ht="16.5" customHeight="1" x14ac:dyDescent="0.25">
      <c r="A3" s="217"/>
      <c r="B3" s="220" t="s">
        <v>10</v>
      </c>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0" t="s">
        <v>12</v>
      </c>
      <c r="AG3" s="131"/>
      <c r="AH3" s="132"/>
      <c r="AI3" s="136" t="s">
        <v>13</v>
      </c>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6" t="s">
        <v>15</v>
      </c>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8"/>
      <c r="CQ3" s="130" t="s">
        <v>18</v>
      </c>
      <c r="CR3" s="131"/>
      <c r="CS3" s="131"/>
      <c r="CT3" s="130" t="s">
        <v>21</v>
      </c>
      <c r="CU3" s="131"/>
      <c r="CV3" s="132"/>
      <c r="CW3" s="136" t="s">
        <v>23</v>
      </c>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8"/>
      <c r="EA3" s="130" t="s">
        <v>0</v>
      </c>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2"/>
      <c r="FE3" s="130" t="s">
        <v>7</v>
      </c>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2"/>
      <c r="GI3" s="130" t="s">
        <v>8</v>
      </c>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2"/>
      <c r="HM3" s="136" t="s">
        <v>25</v>
      </c>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8"/>
      <c r="IQ3" s="136" t="s">
        <v>27</v>
      </c>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8"/>
      <c r="JU3" s="130" t="s">
        <v>29</v>
      </c>
      <c r="JV3" s="131"/>
      <c r="JW3" s="131"/>
      <c r="JX3" s="130" t="s">
        <v>30</v>
      </c>
      <c r="JY3" s="131"/>
      <c r="JZ3" s="132"/>
      <c r="KA3" s="136" t="s">
        <v>32</v>
      </c>
      <c r="KB3" s="137"/>
      <c r="KC3" s="137"/>
      <c r="KD3" s="130" t="s">
        <v>33</v>
      </c>
      <c r="KE3" s="131"/>
      <c r="KF3" s="131"/>
      <c r="KG3" s="136" t="s">
        <v>36</v>
      </c>
      <c r="KH3" s="137"/>
      <c r="KI3" s="138"/>
      <c r="KJ3" s="225"/>
    </row>
    <row r="4" spans="1:296" ht="16.5" customHeight="1" x14ac:dyDescent="0.25">
      <c r="A4" s="217"/>
      <c r="B4" s="232" t="s">
        <v>78</v>
      </c>
      <c r="C4" s="194"/>
      <c r="D4" s="194"/>
      <c r="E4" s="194"/>
      <c r="F4" s="194"/>
      <c r="G4" s="194"/>
      <c r="H4" s="194"/>
      <c r="I4" s="194"/>
      <c r="J4" s="194"/>
      <c r="K4" s="194"/>
      <c r="L4" s="194"/>
      <c r="M4" s="194"/>
      <c r="N4" s="196"/>
      <c r="O4" s="222" t="s">
        <v>97</v>
      </c>
      <c r="P4" s="223"/>
      <c r="Q4" s="223"/>
      <c r="R4" s="197" t="s">
        <v>85</v>
      </c>
      <c r="S4" s="198"/>
      <c r="T4" s="199"/>
      <c r="U4" s="197" t="s">
        <v>86</v>
      </c>
      <c r="V4" s="198"/>
      <c r="W4" s="198"/>
      <c r="X4" s="198"/>
      <c r="Y4" s="198"/>
      <c r="Z4" s="198"/>
      <c r="AA4" s="198"/>
      <c r="AB4" s="198"/>
      <c r="AC4" s="199"/>
      <c r="AD4" s="198" t="s">
        <v>83</v>
      </c>
      <c r="AE4" s="221"/>
      <c r="AF4" s="193" t="s">
        <v>78</v>
      </c>
      <c r="AG4" s="194"/>
      <c r="AH4" s="194"/>
      <c r="AI4" s="190" t="s">
        <v>78</v>
      </c>
      <c r="AJ4" s="191"/>
      <c r="AK4" s="191"/>
      <c r="AL4" s="191"/>
      <c r="AM4" s="191"/>
      <c r="AN4" s="191"/>
      <c r="AO4" s="191"/>
      <c r="AP4" s="191"/>
      <c r="AQ4" s="191"/>
      <c r="AR4" s="191"/>
      <c r="AS4" s="191"/>
      <c r="AT4" s="191"/>
      <c r="AU4" s="233"/>
      <c r="AV4" s="227" t="s">
        <v>97</v>
      </c>
      <c r="AW4" s="228"/>
      <c r="AX4" s="228"/>
      <c r="AY4" s="214" t="s">
        <v>80</v>
      </c>
      <c r="AZ4" s="203"/>
      <c r="BA4" s="215"/>
      <c r="BB4" s="214" t="s">
        <v>86</v>
      </c>
      <c r="BC4" s="203"/>
      <c r="BD4" s="203"/>
      <c r="BE4" s="203"/>
      <c r="BF4" s="203"/>
      <c r="BG4" s="203"/>
      <c r="BH4" s="203"/>
      <c r="BI4" s="203"/>
      <c r="BJ4" s="203"/>
      <c r="BK4" s="214" t="s">
        <v>83</v>
      </c>
      <c r="BL4" s="203"/>
      <c r="BM4" s="190" t="s">
        <v>78</v>
      </c>
      <c r="BN4" s="191"/>
      <c r="BO4" s="191"/>
      <c r="BP4" s="191"/>
      <c r="BQ4" s="191"/>
      <c r="BR4" s="191"/>
      <c r="BS4" s="191"/>
      <c r="BT4" s="191"/>
      <c r="BU4" s="191"/>
      <c r="BV4" s="191"/>
      <c r="BW4" s="191"/>
      <c r="BX4" s="191"/>
      <c r="BY4" s="233"/>
      <c r="BZ4" s="227" t="s">
        <v>97</v>
      </c>
      <c r="CA4" s="228"/>
      <c r="CB4" s="228"/>
      <c r="CC4" s="214" t="s">
        <v>80</v>
      </c>
      <c r="CD4" s="203"/>
      <c r="CE4" s="215"/>
      <c r="CF4" s="214" t="s">
        <v>86</v>
      </c>
      <c r="CG4" s="203"/>
      <c r="CH4" s="203"/>
      <c r="CI4" s="203"/>
      <c r="CJ4" s="203"/>
      <c r="CK4" s="203"/>
      <c r="CL4" s="203"/>
      <c r="CM4" s="203"/>
      <c r="CN4" s="215"/>
      <c r="CO4" s="203" t="s">
        <v>83</v>
      </c>
      <c r="CP4" s="204"/>
      <c r="CQ4" s="193" t="s">
        <v>78</v>
      </c>
      <c r="CR4" s="194"/>
      <c r="CS4" s="194"/>
      <c r="CT4" s="193" t="s">
        <v>78</v>
      </c>
      <c r="CU4" s="194"/>
      <c r="CV4" s="194"/>
      <c r="CW4" s="190" t="s">
        <v>78</v>
      </c>
      <c r="CX4" s="191"/>
      <c r="CY4" s="191"/>
      <c r="CZ4" s="191"/>
      <c r="DA4" s="191"/>
      <c r="DB4" s="191"/>
      <c r="DC4" s="191"/>
      <c r="DD4" s="191"/>
      <c r="DE4" s="191"/>
      <c r="DF4" s="191"/>
      <c r="DG4" s="191"/>
      <c r="DH4" s="191"/>
      <c r="DI4" s="233"/>
      <c r="DJ4" s="227" t="s">
        <v>97</v>
      </c>
      <c r="DK4" s="228"/>
      <c r="DL4" s="228"/>
      <c r="DM4" s="214" t="s">
        <v>80</v>
      </c>
      <c r="DN4" s="203"/>
      <c r="DO4" s="215"/>
      <c r="DP4" s="214" t="s">
        <v>86</v>
      </c>
      <c r="DQ4" s="203"/>
      <c r="DR4" s="203"/>
      <c r="DS4" s="203"/>
      <c r="DT4" s="203"/>
      <c r="DU4" s="203"/>
      <c r="DV4" s="203"/>
      <c r="DW4" s="203"/>
      <c r="DX4" s="215"/>
      <c r="DY4" s="203" t="s">
        <v>83</v>
      </c>
      <c r="DZ4" s="204"/>
      <c r="EA4" s="193" t="s">
        <v>78</v>
      </c>
      <c r="EB4" s="194"/>
      <c r="EC4" s="194"/>
      <c r="ED4" s="194"/>
      <c r="EE4" s="194"/>
      <c r="EF4" s="194"/>
      <c r="EG4" s="194"/>
      <c r="EH4" s="194"/>
      <c r="EI4" s="194"/>
      <c r="EJ4" s="194"/>
      <c r="EK4" s="194"/>
      <c r="EL4" s="194"/>
      <c r="EM4" s="196"/>
      <c r="EN4" s="222" t="s">
        <v>97</v>
      </c>
      <c r="EO4" s="223"/>
      <c r="EP4" s="223"/>
      <c r="EQ4" s="197" t="s">
        <v>80</v>
      </c>
      <c r="ER4" s="198"/>
      <c r="ES4" s="199"/>
      <c r="ET4" s="197" t="s">
        <v>86</v>
      </c>
      <c r="EU4" s="198"/>
      <c r="EV4" s="198"/>
      <c r="EW4" s="198"/>
      <c r="EX4" s="198"/>
      <c r="EY4" s="198"/>
      <c r="EZ4" s="198"/>
      <c r="FA4" s="198"/>
      <c r="FB4" s="199"/>
      <c r="FC4" s="198" t="s">
        <v>83</v>
      </c>
      <c r="FD4" s="198"/>
      <c r="FE4" s="193" t="s">
        <v>78</v>
      </c>
      <c r="FF4" s="194"/>
      <c r="FG4" s="194"/>
      <c r="FH4" s="194"/>
      <c r="FI4" s="194"/>
      <c r="FJ4" s="194"/>
      <c r="FK4" s="194"/>
      <c r="FL4" s="194"/>
      <c r="FM4" s="194"/>
      <c r="FN4" s="194"/>
      <c r="FO4" s="194"/>
      <c r="FP4" s="194"/>
      <c r="FQ4" s="196"/>
      <c r="FR4" s="222" t="s">
        <v>97</v>
      </c>
      <c r="FS4" s="223"/>
      <c r="FT4" s="223"/>
      <c r="FU4" s="197" t="s">
        <v>80</v>
      </c>
      <c r="FV4" s="198"/>
      <c r="FW4" s="199"/>
      <c r="FX4" s="197" t="s">
        <v>86</v>
      </c>
      <c r="FY4" s="198"/>
      <c r="FZ4" s="198"/>
      <c r="GA4" s="198"/>
      <c r="GB4" s="198"/>
      <c r="GC4" s="198"/>
      <c r="GD4" s="198"/>
      <c r="GE4" s="198"/>
      <c r="GF4" s="199"/>
      <c r="GG4" s="198" t="s">
        <v>83</v>
      </c>
      <c r="GH4" s="198"/>
      <c r="GI4" s="193" t="s">
        <v>78</v>
      </c>
      <c r="GJ4" s="194"/>
      <c r="GK4" s="194"/>
      <c r="GL4" s="194"/>
      <c r="GM4" s="194"/>
      <c r="GN4" s="194"/>
      <c r="GO4" s="194"/>
      <c r="GP4" s="194"/>
      <c r="GQ4" s="194"/>
      <c r="GR4" s="194"/>
      <c r="GS4" s="194"/>
      <c r="GT4" s="194"/>
      <c r="GU4" s="196"/>
      <c r="GV4" s="222" t="s">
        <v>97</v>
      </c>
      <c r="GW4" s="223"/>
      <c r="GX4" s="223"/>
      <c r="GY4" s="197" t="s">
        <v>80</v>
      </c>
      <c r="GZ4" s="198"/>
      <c r="HA4" s="199"/>
      <c r="HB4" s="197" t="s">
        <v>86</v>
      </c>
      <c r="HC4" s="198"/>
      <c r="HD4" s="198"/>
      <c r="HE4" s="198"/>
      <c r="HF4" s="198"/>
      <c r="HG4" s="198"/>
      <c r="HH4" s="198"/>
      <c r="HI4" s="198"/>
      <c r="HJ4" s="199"/>
      <c r="HK4" s="198" t="s">
        <v>83</v>
      </c>
      <c r="HL4" s="198"/>
      <c r="HM4" s="190" t="s">
        <v>78</v>
      </c>
      <c r="HN4" s="191"/>
      <c r="HO4" s="191"/>
      <c r="HP4" s="191"/>
      <c r="HQ4" s="191"/>
      <c r="HR4" s="191"/>
      <c r="HS4" s="191"/>
      <c r="HT4" s="191"/>
      <c r="HU4" s="191"/>
      <c r="HV4" s="191"/>
      <c r="HW4" s="191"/>
      <c r="HX4" s="191"/>
      <c r="HY4" s="233"/>
      <c r="HZ4" s="227" t="s">
        <v>97</v>
      </c>
      <c r="IA4" s="228"/>
      <c r="IB4" s="228"/>
      <c r="IC4" s="214" t="s">
        <v>80</v>
      </c>
      <c r="ID4" s="203"/>
      <c r="IE4" s="215"/>
      <c r="IF4" s="214" t="s">
        <v>86</v>
      </c>
      <c r="IG4" s="203"/>
      <c r="IH4" s="203"/>
      <c r="II4" s="203"/>
      <c r="IJ4" s="203"/>
      <c r="IK4" s="203"/>
      <c r="IL4" s="203"/>
      <c r="IM4" s="203"/>
      <c r="IN4" s="215"/>
      <c r="IO4" s="203" t="s">
        <v>83</v>
      </c>
      <c r="IP4" s="203"/>
      <c r="IQ4" s="190" t="s">
        <v>78</v>
      </c>
      <c r="IR4" s="191"/>
      <c r="IS4" s="191"/>
      <c r="IT4" s="191"/>
      <c r="IU4" s="191"/>
      <c r="IV4" s="191"/>
      <c r="IW4" s="191"/>
      <c r="IX4" s="191"/>
      <c r="IY4" s="191"/>
      <c r="IZ4" s="191"/>
      <c r="JA4" s="191"/>
      <c r="JB4" s="191"/>
      <c r="JC4" s="233"/>
      <c r="JD4" s="227" t="s">
        <v>97</v>
      </c>
      <c r="JE4" s="228"/>
      <c r="JF4" s="228"/>
      <c r="JG4" s="214" t="s">
        <v>80</v>
      </c>
      <c r="JH4" s="203"/>
      <c r="JI4" s="215"/>
      <c r="JJ4" s="214" t="s">
        <v>86</v>
      </c>
      <c r="JK4" s="203"/>
      <c r="JL4" s="203"/>
      <c r="JM4" s="203"/>
      <c r="JN4" s="203"/>
      <c r="JO4" s="203"/>
      <c r="JP4" s="203"/>
      <c r="JQ4" s="203"/>
      <c r="JR4" s="215"/>
      <c r="JS4" s="203" t="s">
        <v>83</v>
      </c>
      <c r="JT4" s="204"/>
      <c r="JU4" s="193" t="s">
        <v>78</v>
      </c>
      <c r="JV4" s="194"/>
      <c r="JW4" s="196"/>
      <c r="JX4" s="193" t="s">
        <v>78</v>
      </c>
      <c r="JY4" s="194"/>
      <c r="JZ4" s="195"/>
      <c r="KA4" s="190" t="s">
        <v>78</v>
      </c>
      <c r="KB4" s="191"/>
      <c r="KC4" s="191"/>
      <c r="KD4" s="193" t="s">
        <v>78</v>
      </c>
      <c r="KE4" s="194"/>
      <c r="KF4" s="196"/>
      <c r="KG4" s="190" t="s">
        <v>78</v>
      </c>
      <c r="KH4" s="191"/>
      <c r="KI4" s="192"/>
      <c r="KJ4" s="225"/>
    </row>
    <row r="5" spans="1:296" ht="15.75" customHeight="1" x14ac:dyDescent="0.25">
      <c r="A5" s="217"/>
      <c r="B5" s="184" t="s">
        <v>137</v>
      </c>
      <c r="C5" s="181" t="s">
        <v>146</v>
      </c>
      <c r="D5" s="181" t="s">
        <v>121</v>
      </c>
      <c r="E5" s="181" t="s">
        <v>122</v>
      </c>
      <c r="F5" s="181" t="s">
        <v>138</v>
      </c>
      <c r="G5" s="181" t="s">
        <v>147</v>
      </c>
      <c r="H5" s="181" t="s">
        <v>124</v>
      </c>
      <c r="I5" s="181" t="s">
        <v>125</v>
      </c>
      <c r="J5" s="181" t="s">
        <v>139</v>
      </c>
      <c r="K5" s="181" t="s">
        <v>148</v>
      </c>
      <c r="L5" s="181" t="s">
        <v>127</v>
      </c>
      <c r="M5" s="181" t="s">
        <v>128</v>
      </c>
      <c r="N5" s="229" t="s">
        <v>149</v>
      </c>
      <c r="O5" s="184" t="s">
        <v>120</v>
      </c>
      <c r="P5" s="181" t="s">
        <v>123</v>
      </c>
      <c r="Q5" s="181" t="s">
        <v>126</v>
      </c>
      <c r="R5" s="184" t="s">
        <v>49</v>
      </c>
      <c r="S5" s="181" t="s">
        <v>81</v>
      </c>
      <c r="T5" s="181" t="s">
        <v>82</v>
      </c>
      <c r="U5" s="184" t="s">
        <v>132</v>
      </c>
      <c r="V5" s="181" t="s">
        <v>108</v>
      </c>
      <c r="W5" s="181" t="s">
        <v>109</v>
      </c>
      <c r="X5" s="181" t="s">
        <v>133</v>
      </c>
      <c r="Y5" s="181" t="s">
        <v>110</v>
      </c>
      <c r="Z5" s="181" t="s">
        <v>111</v>
      </c>
      <c r="AA5" s="181" t="s">
        <v>136</v>
      </c>
      <c r="AB5" s="181" t="s">
        <v>112</v>
      </c>
      <c r="AC5" s="187" t="s">
        <v>113</v>
      </c>
      <c r="AD5" s="181" t="s">
        <v>87</v>
      </c>
      <c r="AE5" s="200" t="s">
        <v>92</v>
      </c>
      <c r="AF5" s="184" t="s">
        <v>120</v>
      </c>
      <c r="AG5" s="181" t="s">
        <v>123</v>
      </c>
      <c r="AH5" s="181" t="s">
        <v>126</v>
      </c>
      <c r="AI5" s="205" t="s">
        <v>137</v>
      </c>
      <c r="AJ5" s="181" t="s">
        <v>146</v>
      </c>
      <c r="AK5" s="181" t="s">
        <v>121</v>
      </c>
      <c r="AL5" s="181" t="s">
        <v>122</v>
      </c>
      <c r="AM5" s="181" t="s">
        <v>138</v>
      </c>
      <c r="AN5" s="181" t="s">
        <v>147</v>
      </c>
      <c r="AO5" s="181" t="s">
        <v>124</v>
      </c>
      <c r="AP5" s="181" t="s">
        <v>125</v>
      </c>
      <c r="AQ5" s="181" t="s">
        <v>139</v>
      </c>
      <c r="AR5" s="181" t="s">
        <v>148</v>
      </c>
      <c r="AS5" s="181" t="s">
        <v>127</v>
      </c>
      <c r="AT5" s="181" t="s">
        <v>128</v>
      </c>
      <c r="AU5" s="229" t="s">
        <v>149</v>
      </c>
      <c r="AV5" s="184" t="s">
        <v>76</v>
      </c>
      <c r="AW5" s="181" t="s">
        <v>74</v>
      </c>
      <c r="AX5" s="181" t="s">
        <v>75</v>
      </c>
      <c r="AY5" s="184" t="s">
        <v>49</v>
      </c>
      <c r="AZ5" s="181" t="s">
        <v>81</v>
      </c>
      <c r="BA5" s="187" t="s">
        <v>82</v>
      </c>
      <c r="BB5" s="184" t="s">
        <v>132</v>
      </c>
      <c r="BC5" s="181" t="s">
        <v>108</v>
      </c>
      <c r="BD5" s="181" t="s">
        <v>109</v>
      </c>
      <c r="BE5" s="181" t="s">
        <v>133</v>
      </c>
      <c r="BF5" s="181" t="s">
        <v>110</v>
      </c>
      <c r="BG5" s="181" t="s">
        <v>111</v>
      </c>
      <c r="BH5" s="181" t="s">
        <v>136</v>
      </c>
      <c r="BI5" s="181" t="s">
        <v>112</v>
      </c>
      <c r="BJ5" s="187" t="s">
        <v>113</v>
      </c>
      <c r="BK5" s="184" t="s">
        <v>84</v>
      </c>
      <c r="BL5" s="200" t="s">
        <v>92</v>
      </c>
      <c r="BM5" s="184" t="s">
        <v>137</v>
      </c>
      <c r="BN5" s="181" t="s">
        <v>146</v>
      </c>
      <c r="BO5" s="181" t="s">
        <v>121</v>
      </c>
      <c r="BP5" s="181" t="s">
        <v>122</v>
      </c>
      <c r="BQ5" s="181" t="s">
        <v>138</v>
      </c>
      <c r="BR5" s="181" t="s">
        <v>147</v>
      </c>
      <c r="BS5" s="181" t="s">
        <v>124</v>
      </c>
      <c r="BT5" s="181" t="s">
        <v>125</v>
      </c>
      <c r="BU5" s="181" t="s">
        <v>139</v>
      </c>
      <c r="BV5" s="181" t="s">
        <v>148</v>
      </c>
      <c r="BW5" s="181" t="s">
        <v>127</v>
      </c>
      <c r="BX5" s="181" t="s">
        <v>128</v>
      </c>
      <c r="BY5" s="229" t="s">
        <v>149</v>
      </c>
      <c r="BZ5" s="184" t="s">
        <v>76</v>
      </c>
      <c r="CA5" s="181" t="s">
        <v>74</v>
      </c>
      <c r="CB5" s="181" t="s">
        <v>75</v>
      </c>
      <c r="CC5" s="184" t="s">
        <v>49</v>
      </c>
      <c r="CD5" s="181" t="s">
        <v>81</v>
      </c>
      <c r="CE5" s="187" t="s">
        <v>82</v>
      </c>
      <c r="CF5" s="184" t="s">
        <v>132</v>
      </c>
      <c r="CG5" s="181" t="s">
        <v>108</v>
      </c>
      <c r="CH5" s="181" t="s">
        <v>109</v>
      </c>
      <c r="CI5" s="181" t="s">
        <v>133</v>
      </c>
      <c r="CJ5" s="181" t="s">
        <v>110</v>
      </c>
      <c r="CK5" s="181" t="s">
        <v>111</v>
      </c>
      <c r="CL5" s="181" t="s">
        <v>136</v>
      </c>
      <c r="CM5" s="181" t="s">
        <v>112</v>
      </c>
      <c r="CN5" s="187" t="s">
        <v>113</v>
      </c>
      <c r="CO5" s="181" t="s">
        <v>84</v>
      </c>
      <c r="CP5" s="200" t="s">
        <v>92</v>
      </c>
      <c r="CQ5" s="208" t="s">
        <v>76</v>
      </c>
      <c r="CR5" s="209" t="s">
        <v>74</v>
      </c>
      <c r="CS5" s="209" t="s">
        <v>75</v>
      </c>
      <c r="CT5" s="208" t="s">
        <v>76</v>
      </c>
      <c r="CU5" s="209" t="s">
        <v>74</v>
      </c>
      <c r="CV5" s="210" t="s">
        <v>75</v>
      </c>
      <c r="CW5" s="184" t="s">
        <v>137</v>
      </c>
      <c r="CX5" s="181" t="s">
        <v>146</v>
      </c>
      <c r="CY5" s="181" t="s">
        <v>121</v>
      </c>
      <c r="CZ5" s="181" t="s">
        <v>122</v>
      </c>
      <c r="DA5" s="181" t="s">
        <v>138</v>
      </c>
      <c r="DB5" s="181" t="s">
        <v>147</v>
      </c>
      <c r="DC5" s="181" t="s">
        <v>124</v>
      </c>
      <c r="DD5" s="181" t="s">
        <v>125</v>
      </c>
      <c r="DE5" s="181" t="s">
        <v>139</v>
      </c>
      <c r="DF5" s="181" t="s">
        <v>148</v>
      </c>
      <c r="DG5" s="181" t="s">
        <v>127</v>
      </c>
      <c r="DH5" s="181" t="s">
        <v>128</v>
      </c>
      <c r="DI5" s="229" t="s">
        <v>149</v>
      </c>
      <c r="DJ5" s="184" t="s">
        <v>76</v>
      </c>
      <c r="DK5" s="181" t="s">
        <v>74</v>
      </c>
      <c r="DL5" s="181" t="s">
        <v>75</v>
      </c>
      <c r="DM5" s="184" t="s">
        <v>49</v>
      </c>
      <c r="DN5" s="181" t="s">
        <v>81</v>
      </c>
      <c r="DO5" s="187" t="s">
        <v>82</v>
      </c>
      <c r="DP5" s="184" t="s">
        <v>132</v>
      </c>
      <c r="DQ5" s="181" t="s">
        <v>108</v>
      </c>
      <c r="DR5" s="181" t="s">
        <v>109</v>
      </c>
      <c r="DS5" s="181" t="s">
        <v>133</v>
      </c>
      <c r="DT5" s="181" t="s">
        <v>110</v>
      </c>
      <c r="DU5" s="181" t="s">
        <v>111</v>
      </c>
      <c r="DV5" s="181" t="s">
        <v>136</v>
      </c>
      <c r="DW5" s="181" t="s">
        <v>112</v>
      </c>
      <c r="DX5" s="187" t="s">
        <v>113</v>
      </c>
      <c r="DY5" s="181" t="s">
        <v>84</v>
      </c>
      <c r="DZ5" s="200" t="s">
        <v>92</v>
      </c>
      <c r="EA5" s="184" t="s">
        <v>137</v>
      </c>
      <c r="EB5" s="181" t="s">
        <v>146</v>
      </c>
      <c r="EC5" s="181" t="s">
        <v>121</v>
      </c>
      <c r="ED5" s="181" t="s">
        <v>122</v>
      </c>
      <c r="EE5" s="181" t="s">
        <v>138</v>
      </c>
      <c r="EF5" s="181" t="s">
        <v>147</v>
      </c>
      <c r="EG5" s="181" t="s">
        <v>124</v>
      </c>
      <c r="EH5" s="181" t="s">
        <v>125</v>
      </c>
      <c r="EI5" s="181" t="s">
        <v>139</v>
      </c>
      <c r="EJ5" s="181" t="s">
        <v>148</v>
      </c>
      <c r="EK5" s="181" t="s">
        <v>127</v>
      </c>
      <c r="EL5" s="181" t="s">
        <v>128</v>
      </c>
      <c r="EM5" s="229" t="s">
        <v>149</v>
      </c>
      <c r="EN5" s="184" t="s">
        <v>76</v>
      </c>
      <c r="EO5" s="181" t="s">
        <v>74</v>
      </c>
      <c r="EP5" s="181" t="s">
        <v>75</v>
      </c>
      <c r="EQ5" s="184" t="s">
        <v>49</v>
      </c>
      <c r="ER5" s="181" t="s">
        <v>81</v>
      </c>
      <c r="ES5" s="187" t="s">
        <v>82</v>
      </c>
      <c r="ET5" s="184" t="s">
        <v>132</v>
      </c>
      <c r="EU5" s="181" t="s">
        <v>108</v>
      </c>
      <c r="EV5" s="181" t="s">
        <v>109</v>
      </c>
      <c r="EW5" s="181" t="s">
        <v>133</v>
      </c>
      <c r="EX5" s="181" t="s">
        <v>110</v>
      </c>
      <c r="EY5" s="181" t="s">
        <v>111</v>
      </c>
      <c r="EZ5" s="181" t="s">
        <v>136</v>
      </c>
      <c r="FA5" s="181" t="s">
        <v>112</v>
      </c>
      <c r="FB5" s="187" t="s">
        <v>113</v>
      </c>
      <c r="FC5" s="181" t="s">
        <v>84</v>
      </c>
      <c r="FD5" s="200" t="s">
        <v>92</v>
      </c>
      <c r="FE5" s="184" t="s">
        <v>137</v>
      </c>
      <c r="FF5" s="181" t="s">
        <v>146</v>
      </c>
      <c r="FG5" s="181" t="s">
        <v>121</v>
      </c>
      <c r="FH5" s="181" t="s">
        <v>122</v>
      </c>
      <c r="FI5" s="181" t="s">
        <v>138</v>
      </c>
      <c r="FJ5" s="181" t="s">
        <v>147</v>
      </c>
      <c r="FK5" s="181" t="s">
        <v>124</v>
      </c>
      <c r="FL5" s="181" t="s">
        <v>125</v>
      </c>
      <c r="FM5" s="181" t="s">
        <v>139</v>
      </c>
      <c r="FN5" s="181" t="s">
        <v>148</v>
      </c>
      <c r="FO5" s="181" t="s">
        <v>127</v>
      </c>
      <c r="FP5" s="181" t="s">
        <v>128</v>
      </c>
      <c r="FQ5" s="229" t="s">
        <v>149</v>
      </c>
      <c r="FR5" s="184" t="s">
        <v>76</v>
      </c>
      <c r="FS5" s="181" t="s">
        <v>74</v>
      </c>
      <c r="FT5" s="181" t="s">
        <v>75</v>
      </c>
      <c r="FU5" s="184" t="s">
        <v>49</v>
      </c>
      <c r="FV5" s="181" t="s">
        <v>81</v>
      </c>
      <c r="FW5" s="187" t="s">
        <v>82</v>
      </c>
      <c r="FX5" s="184" t="s">
        <v>132</v>
      </c>
      <c r="FY5" s="181" t="s">
        <v>108</v>
      </c>
      <c r="FZ5" s="181" t="s">
        <v>109</v>
      </c>
      <c r="GA5" s="181" t="s">
        <v>133</v>
      </c>
      <c r="GB5" s="181" t="s">
        <v>110</v>
      </c>
      <c r="GC5" s="181" t="s">
        <v>111</v>
      </c>
      <c r="GD5" s="181" t="s">
        <v>136</v>
      </c>
      <c r="GE5" s="181" t="s">
        <v>112</v>
      </c>
      <c r="GF5" s="187" t="s">
        <v>113</v>
      </c>
      <c r="GG5" s="181" t="s">
        <v>84</v>
      </c>
      <c r="GH5" s="200" t="s">
        <v>92</v>
      </c>
      <c r="GI5" s="184" t="s">
        <v>137</v>
      </c>
      <c r="GJ5" s="181" t="s">
        <v>146</v>
      </c>
      <c r="GK5" s="181" t="s">
        <v>121</v>
      </c>
      <c r="GL5" s="181" t="s">
        <v>122</v>
      </c>
      <c r="GM5" s="181" t="s">
        <v>138</v>
      </c>
      <c r="GN5" s="181" t="s">
        <v>147</v>
      </c>
      <c r="GO5" s="181" t="s">
        <v>124</v>
      </c>
      <c r="GP5" s="181" t="s">
        <v>125</v>
      </c>
      <c r="GQ5" s="181" t="s">
        <v>139</v>
      </c>
      <c r="GR5" s="181" t="s">
        <v>148</v>
      </c>
      <c r="GS5" s="181" t="s">
        <v>127</v>
      </c>
      <c r="GT5" s="181" t="s">
        <v>128</v>
      </c>
      <c r="GU5" s="229" t="s">
        <v>149</v>
      </c>
      <c r="GV5" s="184" t="s">
        <v>76</v>
      </c>
      <c r="GW5" s="181" t="s">
        <v>74</v>
      </c>
      <c r="GX5" s="181" t="s">
        <v>75</v>
      </c>
      <c r="GY5" s="184" t="s">
        <v>49</v>
      </c>
      <c r="GZ5" s="181" t="s">
        <v>81</v>
      </c>
      <c r="HA5" s="187" t="s">
        <v>82</v>
      </c>
      <c r="HB5" s="184" t="s">
        <v>132</v>
      </c>
      <c r="HC5" s="181" t="s">
        <v>108</v>
      </c>
      <c r="HD5" s="181" t="s">
        <v>109</v>
      </c>
      <c r="HE5" s="181" t="s">
        <v>133</v>
      </c>
      <c r="HF5" s="181" t="s">
        <v>110</v>
      </c>
      <c r="HG5" s="181" t="s">
        <v>111</v>
      </c>
      <c r="HH5" s="181" t="s">
        <v>136</v>
      </c>
      <c r="HI5" s="181" t="s">
        <v>112</v>
      </c>
      <c r="HJ5" s="187" t="s">
        <v>113</v>
      </c>
      <c r="HK5" s="181" t="s">
        <v>93</v>
      </c>
      <c r="HL5" s="200" t="s">
        <v>92</v>
      </c>
      <c r="HM5" s="184" t="s">
        <v>137</v>
      </c>
      <c r="HN5" s="181" t="s">
        <v>146</v>
      </c>
      <c r="HO5" s="181" t="s">
        <v>121</v>
      </c>
      <c r="HP5" s="181" t="s">
        <v>122</v>
      </c>
      <c r="HQ5" s="181" t="s">
        <v>138</v>
      </c>
      <c r="HR5" s="181" t="s">
        <v>147</v>
      </c>
      <c r="HS5" s="181" t="s">
        <v>124</v>
      </c>
      <c r="HT5" s="181" t="s">
        <v>125</v>
      </c>
      <c r="HU5" s="181" t="s">
        <v>139</v>
      </c>
      <c r="HV5" s="181" t="s">
        <v>148</v>
      </c>
      <c r="HW5" s="181" t="s">
        <v>127</v>
      </c>
      <c r="HX5" s="181" t="s">
        <v>128</v>
      </c>
      <c r="HY5" s="229" t="s">
        <v>149</v>
      </c>
      <c r="HZ5" s="184" t="s">
        <v>76</v>
      </c>
      <c r="IA5" s="181" t="s">
        <v>74</v>
      </c>
      <c r="IB5" s="181" t="s">
        <v>75</v>
      </c>
      <c r="IC5" s="184" t="s">
        <v>49</v>
      </c>
      <c r="ID5" s="181" t="s">
        <v>81</v>
      </c>
      <c r="IE5" s="187" t="s">
        <v>82</v>
      </c>
      <c r="IF5" s="184" t="s">
        <v>132</v>
      </c>
      <c r="IG5" s="181" t="s">
        <v>108</v>
      </c>
      <c r="IH5" s="181" t="s">
        <v>109</v>
      </c>
      <c r="II5" s="181" t="s">
        <v>133</v>
      </c>
      <c r="IJ5" s="181" t="s">
        <v>110</v>
      </c>
      <c r="IK5" s="181" t="s">
        <v>111</v>
      </c>
      <c r="IL5" s="181" t="s">
        <v>136</v>
      </c>
      <c r="IM5" s="181" t="s">
        <v>112</v>
      </c>
      <c r="IN5" s="187" t="s">
        <v>113</v>
      </c>
      <c r="IO5" s="181" t="s">
        <v>84</v>
      </c>
      <c r="IP5" s="200" t="s">
        <v>92</v>
      </c>
      <c r="IQ5" s="184" t="s">
        <v>137</v>
      </c>
      <c r="IR5" s="181" t="s">
        <v>146</v>
      </c>
      <c r="IS5" s="181" t="s">
        <v>121</v>
      </c>
      <c r="IT5" s="181" t="s">
        <v>122</v>
      </c>
      <c r="IU5" s="181" t="s">
        <v>138</v>
      </c>
      <c r="IV5" s="181" t="s">
        <v>147</v>
      </c>
      <c r="IW5" s="181" t="s">
        <v>124</v>
      </c>
      <c r="IX5" s="181" t="s">
        <v>125</v>
      </c>
      <c r="IY5" s="181" t="s">
        <v>139</v>
      </c>
      <c r="IZ5" s="181" t="s">
        <v>148</v>
      </c>
      <c r="JA5" s="181" t="s">
        <v>127</v>
      </c>
      <c r="JB5" s="181" t="s">
        <v>128</v>
      </c>
      <c r="JC5" s="229" t="s">
        <v>149</v>
      </c>
      <c r="JD5" s="184" t="s">
        <v>76</v>
      </c>
      <c r="JE5" s="181" t="s">
        <v>74</v>
      </c>
      <c r="JF5" s="181" t="s">
        <v>75</v>
      </c>
      <c r="JG5" s="184" t="s">
        <v>49</v>
      </c>
      <c r="JH5" s="181" t="s">
        <v>81</v>
      </c>
      <c r="JI5" s="187" t="s">
        <v>82</v>
      </c>
      <c r="JJ5" s="184" t="s">
        <v>132</v>
      </c>
      <c r="JK5" s="181" t="s">
        <v>108</v>
      </c>
      <c r="JL5" s="181" t="s">
        <v>109</v>
      </c>
      <c r="JM5" s="181" t="s">
        <v>133</v>
      </c>
      <c r="JN5" s="181" t="s">
        <v>110</v>
      </c>
      <c r="JO5" s="181" t="s">
        <v>111</v>
      </c>
      <c r="JP5" s="181" t="s">
        <v>136</v>
      </c>
      <c r="JQ5" s="181" t="s">
        <v>112</v>
      </c>
      <c r="JR5" s="187" t="s">
        <v>113</v>
      </c>
      <c r="JS5" s="181" t="s">
        <v>84</v>
      </c>
      <c r="JT5" s="200" t="s">
        <v>92</v>
      </c>
      <c r="JU5" s="205" t="s">
        <v>76</v>
      </c>
      <c r="JV5" s="181" t="s">
        <v>74</v>
      </c>
      <c r="JW5" s="187" t="s">
        <v>75</v>
      </c>
      <c r="JX5" s="205" t="s">
        <v>76</v>
      </c>
      <c r="JY5" s="181" t="s">
        <v>74</v>
      </c>
      <c r="JZ5" s="187" t="s">
        <v>75</v>
      </c>
      <c r="KA5" s="205" t="s">
        <v>76</v>
      </c>
      <c r="KB5" s="181" t="s">
        <v>74</v>
      </c>
      <c r="KC5" s="181" t="s">
        <v>75</v>
      </c>
      <c r="KD5" s="205" t="s">
        <v>76</v>
      </c>
      <c r="KE5" s="181" t="s">
        <v>74</v>
      </c>
      <c r="KF5" s="187" t="s">
        <v>75</v>
      </c>
      <c r="KG5" s="205" t="s">
        <v>76</v>
      </c>
      <c r="KH5" s="181" t="s">
        <v>74</v>
      </c>
      <c r="KI5" s="200" t="s">
        <v>75</v>
      </c>
      <c r="KJ5" s="225"/>
    </row>
    <row r="6" spans="1:296" ht="16.5" customHeight="1" x14ac:dyDescent="0.25">
      <c r="A6" s="217"/>
      <c r="B6" s="185"/>
      <c r="C6" s="182"/>
      <c r="D6" s="182"/>
      <c r="E6" s="182"/>
      <c r="F6" s="182"/>
      <c r="G6" s="182"/>
      <c r="H6" s="182"/>
      <c r="I6" s="182"/>
      <c r="J6" s="182"/>
      <c r="K6" s="182"/>
      <c r="L6" s="182"/>
      <c r="M6" s="182"/>
      <c r="N6" s="230"/>
      <c r="O6" s="185"/>
      <c r="P6" s="182"/>
      <c r="Q6" s="182"/>
      <c r="R6" s="185"/>
      <c r="S6" s="182"/>
      <c r="T6" s="182"/>
      <c r="U6" s="185"/>
      <c r="V6" s="182"/>
      <c r="W6" s="182"/>
      <c r="X6" s="182"/>
      <c r="Y6" s="182"/>
      <c r="Z6" s="182"/>
      <c r="AA6" s="182"/>
      <c r="AB6" s="182"/>
      <c r="AC6" s="188"/>
      <c r="AD6" s="182"/>
      <c r="AE6" s="201"/>
      <c r="AF6" s="185"/>
      <c r="AG6" s="182"/>
      <c r="AH6" s="182"/>
      <c r="AI6" s="206"/>
      <c r="AJ6" s="182"/>
      <c r="AK6" s="182"/>
      <c r="AL6" s="182"/>
      <c r="AM6" s="182"/>
      <c r="AN6" s="182"/>
      <c r="AO6" s="182"/>
      <c r="AP6" s="182"/>
      <c r="AQ6" s="182"/>
      <c r="AR6" s="182"/>
      <c r="AS6" s="182"/>
      <c r="AT6" s="182"/>
      <c r="AU6" s="230"/>
      <c r="AV6" s="185"/>
      <c r="AW6" s="182"/>
      <c r="AX6" s="182"/>
      <c r="AY6" s="185"/>
      <c r="AZ6" s="182"/>
      <c r="BA6" s="188"/>
      <c r="BB6" s="185"/>
      <c r="BC6" s="182"/>
      <c r="BD6" s="182"/>
      <c r="BE6" s="182"/>
      <c r="BF6" s="182"/>
      <c r="BG6" s="182"/>
      <c r="BH6" s="182"/>
      <c r="BI6" s="182"/>
      <c r="BJ6" s="188"/>
      <c r="BK6" s="185"/>
      <c r="BL6" s="201"/>
      <c r="BM6" s="185"/>
      <c r="BN6" s="182"/>
      <c r="BO6" s="182"/>
      <c r="BP6" s="182"/>
      <c r="BQ6" s="182"/>
      <c r="BR6" s="182"/>
      <c r="BS6" s="182"/>
      <c r="BT6" s="182"/>
      <c r="BU6" s="182"/>
      <c r="BV6" s="182"/>
      <c r="BW6" s="182"/>
      <c r="BX6" s="182"/>
      <c r="BY6" s="230"/>
      <c r="BZ6" s="185"/>
      <c r="CA6" s="182"/>
      <c r="CB6" s="182"/>
      <c r="CC6" s="185"/>
      <c r="CD6" s="182"/>
      <c r="CE6" s="188"/>
      <c r="CF6" s="185"/>
      <c r="CG6" s="182"/>
      <c r="CH6" s="182"/>
      <c r="CI6" s="182"/>
      <c r="CJ6" s="182"/>
      <c r="CK6" s="182"/>
      <c r="CL6" s="182"/>
      <c r="CM6" s="182"/>
      <c r="CN6" s="188"/>
      <c r="CO6" s="182"/>
      <c r="CP6" s="201"/>
      <c r="CQ6" s="208"/>
      <c r="CR6" s="209"/>
      <c r="CS6" s="209"/>
      <c r="CT6" s="208"/>
      <c r="CU6" s="209"/>
      <c r="CV6" s="210"/>
      <c r="CW6" s="185"/>
      <c r="CX6" s="182"/>
      <c r="CY6" s="182"/>
      <c r="CZ6" s="182"/>
      <c r="DA6" s="182"/>
      <c r="DB6" s="182"/>
      <c r="DC6" s="182"/>
      <c r="DD6" s="182"/>
      <c r="DE6" s="182"/>
      <c r="DF6" s="182"/>
      <c r="DG6" s="182"/>
      <c r="DH6" s="182"/>
      <c r="DI6" s="230"/>
      <c r="DJ6" s="185"/>
      <c r="DK6" s="182"/>
      <c r="DL6" s="182"/>
      <c r="DM6" s="185"/>
      <c r="DN6" s="182"/>
      <c r="DO6" s="188"/>
      <c r="DP6" s="185"/>
      <c r="DQ6" s="182"/>
      <c r="DR6" s="182"/>
      <c r="DS6" s="182"/>
      <c r="DT6" s="182"/>
      <c r="DU6" s="182"/>
      <c r="DV6" s="182"/>
      <c r="DW6" s="182"/>
      <c r="DX6" s="188"/>
      <c r="DY6" s="182"/>
      <c r="DZ6" s="201"/>
      <c r="EA6" s="185"/>
      <c r="EB6" s="182"/>
      <c r="EC6" s="182"/>
      <c r="ED6" s="182"/>
      <c r="EE6" s="182"/>
      <c r="EF6" s="182"/>
      <c r="EG6" s="182"/>
      <c r="EH6" s="182"/>
      <c r="EI6" s="182"/>
      <c r="EJ6" s="182"/>
      <c r="EK6" s="182"/>
      <c r="EL6" s="182"/>
      <c r="EM6" s="230"/>
      <c r="EN6" s="185"/>
      <c r="EO6" s="182"/>
      <c r="EP6" s="182"/>
      <c r="EQ6" s="185"/>
      <c r="ER6" s="182"/>
      <c r="ES6" s="188"/>
      <c r="ET6" s="185"/>
      <c r="EU6" s="182"/>
      <c r="EV6" s="182"/>
      <c r="EW6" s="182"/>
      <c r="EX6" s="182"/>
      <c r="EY6" s="182"/>
      <c r="EZ6" s="182"/>
      <c r="FA6" s="182"/>
      <c r="FB6" s="188"/>
      <c r="FC6" s="182"/>
      <c r="FD6" s="201"/>
      <c r="FE6" s="185"/>
      <c r="FF6" s="182"/>
      <c r="FG6" s="182"/>
      <c r="FH6" s="182"/>
      <c r="FI6" s="182"/>
      <c r="FJ6" s="182"/>
      <c r="FK6" s="182"/>
      <c r="FL6" s="182"/>
      <c r="FM6" s="182"/>
      <c r="FN6" s="182"/>
      <c r="FO6" s="182"/>
      <c r="FP6" s="182"/>
      <c r="FQ6" s="230"/>
      <c r="FR6" s="185"/>
      <c r="FS6" s="182"/>
      <c r="FT6" s="182"/>
      <c r="FU6" s="185"/>
      <c r="FV6" s="182"/>
      <c r="FW6" s="188"/>
      <c r="FX6" s="185"/>
      <c r="FY6" s="182"/>
      <c r="FZ6" s="182"/>
      <c r="GA6" s="182"/>
      <c r="GB6" s="182"/>
      <c r="GC6" s="182"/>
      <c r="GD6" s="182"/>
      <c r="GE6" s="182"/>
      <c r="GF6" s="188"/>
      <c r="GG6" s="182"/>
      <c r="GH6" s="201"/>
      <c r="GI6" s="185"/>
      <c r="GJ6" s="182"/>
      <c r="GK6" s="182"/>
      <c r="GL6" s="182"/>
      <c r="GM6" s="182"/>
      <c r="GN6" s="182"/>
      <c r="GO6" s="182"/>
      <c r="GP6" s="182"/>
      <c r="GQ6" s="182"/>
      <c r="GR6" s="182"/>
      <c r="GS6" s="182"/>
      <c r="GT6" s="182"/>
      <c r="GU6" s="230"/>
      <c r="GV6" s="185"/>
      <c r="GW6" s="182"/>
      <c r="GX6" s="182"/>
      <c r="GY6" s="185"/>
      <c r="GZ6" s="182"/>
      <c r="HA6" s="188"/>
      <c r="HB6" s="185"/>
      <c r="HC6" s="182"/>
      <c r="HD6" s="182"/>
      <c r="HE6" s="182"/>
      <c r="HF6" s="182"/>
      <c r="HG6" s="182"/>
      <c r="HH6" s="182"/>
      <c r="HI6" s="182"/>
      <c r="HJ6" s="188"/>
      <c r="HK6" s="182"/>
      <c r="HL6" s="201"/>
      <c r="HM6" s="185"/>
      <c r="HN6" s="182"/>
      <c r="HO6" s="182"/>
      <c r="HP6" s="182"/>
      <c r="HQ6" s="182"/>
      <c r="HR6" s="182"/>
      <c r="HS6" s="182"/>
      <c r="HT6" s="182"/>
      <c r="HU6" s="182"/>
      <c r="HV6" s="182"/>
      <c r="HW6" s="182"/>
      <c r="HX6" s="182"/>
      <c r="HY6" s="230"/>
      <c r="HZ6" s="185"/>
      <c r="IA6" s="182"/>
      <c r="IB6" s="182"/>
      <c r="IC6" s="185"/>
      <c r="ID6" s="182"/>
      <c r="IE6" s="188"/>
      <c r="IF6" s="185"/>
      <c r="IG6" s="182"/>
      <c r="IH6" s="182"/>
      <c r="II6" s="182"/>
      <c r="IJ6" s="182"/>
      <c r="IK6" s="182"/>
      <c r="IL6" s="182"/>
      <c r="IM6" s="182"/>
      <c r="IN6" s="188"/>
      <c r="IO6" s="182"/>
      <c r="IP6" s="201"/>
      <c r="IQ6" s="185"/>
      <c r="IR6" s="182"/>
      <c r="IS6" s="182"/>
      <c r="IT6" s="182"/>
      <c r="IU6" s="182"/>
      <c r="IV6" s="182"/>
      <c r="IW6" s="182"/>
      <c r="IX6" s="182"/>
      <c r="IY6" s="182"/>
      <c r="IZ6" s="182"/>
      <c r="JA6" s="182"/>
      <c r="JB6" s="182"/>
      <c r="JC6" s="230"/>
      <c r="JD6" s="185"/>
      <c r="JE6" s="182"/>
      <c r="JF6" s="182"/>
      <c r="JG6" s="185"/>
      <c r="JH6" s="182"/>
      <c r="JI6" s="188"/>
      <c r="JJ6" s="185"/>
      <c r="JK6" s="182"/>
      <c r="JL6" s="182"/>
      <c r="JM6" s="182"/>
      <c r="JN6" s="182"/>
      <c r="JO6" s="182"/>
      <c r="JP6" s="182"/>
      <c r="JQ6" s="182"/>
      <c r="JR6" s="188"/>
      <c r="JS6" s="182"/>
      <c r="JT6" s="201"/>
      <c r="JU6" s="206"/>
      <c r="JV6" s="182"/>
      <c r="JW6" s="188"/>
      <c r="JX6" s="206"/>
      <c r="JY6" s="182"/>
      <c r="JZ6" s="188"/>
      <c r="KA6" s="206"/>
      <c r="KB6" s="182"/>
      <c r="KC6" s="182"/>
      <c r="KD6" s="206"/>
      <c r="KE6" s="182"/>
      <c r="KF6" s="188"/>
      <c r="KG6" s="206"/>
      <c r="KH6" s="182"/>
      <c r="KI6" s="201"/>
      <c r="KJ6" s="225"/>
    </row>
    <row r="7" spans="1:296" ht="16.5" customHeight="1" x14ac:dyDescent="0.25">
      <c r="A7" s="218"/>
      <c r="B7" s="186"/>
      <c r="C7" s="183"/>
      <c r="D7" s="183"/>
      <c r="E7" s="183"/>
      <c r="F7" s="183"/>
      <c r="G7" s="183"/>
      <c r="H7" s="183"/>
      <c r="I7" s="183"/>
      <c r="J7" s="183"/>
      <c r="K7" s="183"/>
      <c r="L7" s="183"/>
      <c r="M7" s="183"/>
      <c r="N7" s="231"/>
      <c r="O7" s="186"/>
      <c r="P7" s="183"/>
      <c r="Q7" s="183"/>
      <c r="R7" s="186"/>
      <c r="S7" s="183"/>
      <c r="T7" s="183"/>
      <c r="U7" s="186"/>
      <c r="V7" s="183"/>
      <c r="W7" s="183"/>
      <c r="X7" s="183"/>
      <c r="Y7" s="183"/>
      <c r="Z7" s="183"/>
      <c r="AA7" s="183"/>
      <c r="AB7" s="183"/>
      <c r="AC7" s="189"/>
      <c r="AD7" s="183"/>
      <c r="AE7" s="202"/>
      <c r="AF7" s="186"/>
      <c r="AG7" s="183"/>
      <c r="AH7" s="183"/>
      <c r="AI7" s="207"/>
      <c r="AJ7" s="183"/>
      <c r="AK7" s="183"/>
      <c r="AL7" s="183"/>
      <c r="AM7" s="183"/>
      <c r="AN7" s="183"/>
      <c r="AO7" s="183"/>
      <c r="AP7" s="183"/>
      <c r="AQ7" s="183"/>
      <c r="AR7" s="183"/>
      <c r="AS7" s="183"/>
      <c r="AT7" s="183"/>
      <c r="AU7" s="231"/>
      <c r="AV7" s="186"/>
      <c r="AW7" s="183"/>
      <c r="AX7" s="183"/>
      <c r="AY7" s="186"/>
      <c r="AZ7" s="183"/>
      <c r="BA7" s="189"/>
      <c r="BB7" s="186"/>
      <c r="BC7" s="183"/>
      <c r="BD7" s="183"/>
      <c r="BE7" s="183"/>
      <c r="BF7" s="183"/>
      <c r="BG7" s="183"/>
      <c r="BH7" s="183"/>
      <c r="BI7" s="183"/>
      <c r="BJ7" s="189"/>
      <c r="BK7" s="186"/>
      <c r="BL7" s="202"/>
      <c r="BM7" s="186"/>
      <c r="BN7" s="183"/>
      <c r="BO7" s="183"/>
      <c r="BP7" s="183"/>
      <c r="BQ7" s="183"/>
      <c r="BR7" s="183"/>
      <c r="BS7" s="183"/>
      <c r="BT7" s="183"/>
      <c r="BU7" s="183"/>
      <c r="BV7" s="183"/>
      <c r="BW7" s="183"/>
      <c r="BX7" s="183"/>
      <c r="BY7" s="231"/>
      <c r="BZ7" s="186"/>
      <c r="CA7" s="183"/>
      <c r="CB7" s="183"/>
      <c r="CC7" s="186"/>
      <c r="CD7" s="183"/>
      <c r="CE7" s="189"/>
      <c r="CF7" s="186"/>
      <c r="CG7" s="183"/>
      <c r="CH7" s="183"/>
      <c r="CI7" s="183"/>
      <c r="CJ7" s="183"/>
      <c r="CK7" s="183"/>
      <c r="CL7" s="183"/>
      <c r="CM7" s="183"/>
      <c r="CN7" s="189"/>
      <c r="CO7" s="183"/>
      <c r="CP7" s="202"/>
      <c r="CQ7" s="208"/>
      <c r="CR7" s="209"/>
      <c r="CS7" s="209"/>
      <c r="CT7" s="208"/>
      <c r="CU7" s="209"/>
      <c r="CV7" s="210"/>
      <c r="CW7" s="186"/>
      <c r="CX7" s="183"/>
      <c r="CY7" s="183"/>
      <c r="CZ7" s="183"/>
      <c r="DA7" s="183"/>
      <c r="DB7" s="183"/>
      <c r="DC7" s="183"/>
      <c r="DD7" s="183"/>
      <c r="DE7" s="183"/>
      <c r="DF7" s="183"/>
      <c r="DG7" s="183"/>
      <c r="DH7" s="183"/>
      <c r="DI7" s="231"/>
      <c r="DJ7" s="186"/>
      <c r="DK7" s="183"/>
      <c r="DL7" s="183"/>
      <c r="DM7" s="186"/>
      <c r="DN7" s="183"/>
      <c r="DO7" s="189"/>
      <c r="DP7" s="186"/>
      <c r="DQ7" s="183"/>
      <c r="DR7" s="183"/>
      <c r="DS7" s="183"/>
      <c r="DT7" s="183"/>
      <c r="DU7" s="183"/>
      <c r="DV7" s="183"/>
      <c r="DW7" s="183"/>
      <c r="DX7" s="189"/>
      <c r="DY7" s="183"/>
      <c r="DZ7" s="202"/>
      <c r="EA7" s="186"/>
      <c r="EB7" s="183"/>
      <c r="EC7" s="183"/>
      <c r="ED7" s="183"/>
      <c r="EE7" s="183"/>
      <c r="EF7" s="183"/>
      <c r="EG7" s="183"/>
      <c r="EH7" s="183"/>
      <c r="EI7" s="183"/>
      <c r="EJ7" s="183"/>
      <c r="EK7" s="183"/>
      <c r="EL7" s="183"/>
      <c r="EM7" s="231"/>
      <c r="EN7" s="186"/>
      <c r="EO7" s="183"/>
      <c r="EP7" s="183"/>
      <c r="EQ7" s="186"/>
      <c r="ER7" s="183"/>
      <c r="ES7" s="189"/>
      <c r="ET7" s="186"/>
      <c r="EU7" s="183"/>
      <c r="EV7" s="183"/>
      <c r="EW7" s="183"/>
      <c r="EX7" s="183"/>
      <c r="EY7" s="183"/>
      <c r="EZ7" s="183"/>
      <c r="FA7" s="183"/>
      <c r="FB7" s="189"/>
      <c r="FC7" s="183"/>
      <c r="FD7" s="202"/>
      <c r="FE7" s="186"/>
      <c r="FF7" s="183"/>
      <c r="FG7" s="183"/>
      <c r="FH7" s="183"/>
      <c r="FI7" s="183"/>
      <c r="FJ7" s="183"/>
      <c r="FK7" s="183"/>
      <c r="FL7" s="183"/>
      <c r="FM7" s="183"/>
      <c r="FN7" s="183"/>
      <c r="FO7" s="183"/>
      <c r="FP7" s="183"/>
      <c r="FQ7" s="231"/>
      <c r="FR7" s="186"/>
      <c r="FS7" s="183"/>
      <c r="FT7" s="183"/>
      <c r="FU7" s="186"/>
      <c r="FV7" s="183"/>
      <c r="FW7" s="189"/>
      <c r="FX7" s="186"/>
      <c r="FY7" s="183"/>
      <c r="FZ7" s="183"/>
      <c r="GA7" s="183"/>
      <c r="GB7" s="183"/>
      <c r="GC7" s="183"/>
      <c r="GD7" s="183"/>
      <c r="GE7" s="183"/>
      <c r="GF7" s="189"/>
      <c r="GG7" s="183"/>
      <c r="GH7" s="202"/>
      <c r="GI7" s="186"/>
      <c r="GJ7" s="183"/>
      <c r="GK7" s="183"/>
      <c r="GL7" s="183"/>
      <c r="GM7" s="183"/>
      <c r="GN7" s="183"/>
      <c r="GO7" s="183"/>
      <c r="GP7" s="183"/>
      <c r="GQ7" s="183"/>
      <c r="GR7" s="183"/>
      <c r="GS7" s="183"/>
      <c r="GT7" s="183"/>
      <c r="GU7" s="231"/>
      <c r="GV7" s="186"/>
      <c r="GW7" s="183"/>
      <c r="GX7" s="183"/>
      <c r="GY7" s="186"/>
      <c r="GZ7" s="183"/>
      <c r="HA7" s="189"/>
      <c r="HB7" s="186"/>
      <c r="HC7" s="183"/>
      <c r="HD7" s="183"/>
      <c r="HE7" s="183"/>
      <c r="HF7" s="183"/>
      <c r="HG7" s="183"/>
      <c r="HH7" s="183"/>
      <c r="HI7" s="183"/>
      <c r="HJ7" s="189"/>
      <c r="HK7" s="183"/>
      <c r="HL7" s="202"/>
      <c r="HM7" s="186"/>
      <c r="HN7" s="183"/>
      <c r="HO7" s="183"/>
      <c r="HP7" s="183"/>
      <c r="HQ7" s="183"/>
      <c r="HR7" s="183"/>
      <c r="HS7" s="183"/>
      <c r="HT7" s="183"/>
      <c r="HU7" s="183"/>
      <c r="HV7" s="183"/>
      <c r="HW7" s="183"/>
      <c r="HX7" s="183"/>
      <c r="HY7" s="231"/>
      <c r="HZ7" s="186"/>
      <c r="IA7" s="183"/>
      <c r="IB7" s="183"/>
      <c r="IC7" s="186"/>
      <c r="ID7" s="183"/>
      <c r="IE7" s="189"/>
      <c r="IF7" s="186"/>
      <c r="IG7" s="183"/>
      <c r="IH7" s="183"/>
      <c r="II7" s="183"/>
      <c r="IJ7" s="183"/>
      <c r="IK7" s="183"/>
      <c r="IL7" s="183"/>
      <c r="IM7" s="183"/>
      <c r="IN7" s="189"/>
      <c r="IO7" s="183"/>
      <c r="IP7" s="202"/>
      <c r="IQ7" s="186"/>
      <c r="IR7" s="183"/>
      <c r="IS7" s="183"/>
      <c r="IT7" s="183"/>
      <c r="IU7" s="183"/>
      <c r="IV7" s="183"/>
      <c r="IW7" s="183"/>
      <c r="IX7" s="183"/>
      <c r="IY7" s="183"/>
      <c r="IZ7" s="183"/>
      <c r="JA7" s="183"/>
      <c r="JB7" s="183"/>
      <c r="JC7" s="231"/>
      <c r="JD7" s="186"/>
      <c r="JE7" s="183"/>
      <c r="JF7" s="183"/>
      <c r="JG7" s="186"/>
      <c r="JH7" s="183"/>
      <c r="JI7" s="189"/>
      <c r="JJ7" s="186"/>
      <c r="JK7" s="183"/>
      <c r="JL7" s="183"/>
      <c r="JM7" s="183"/>
      <c r="JN7" s="183"/>
      <c r="JO7" s="183"/>
      <c r="JP7" s="183"/>
      <c r="JQ7" s="183"/>
      <c r="JR7" s="189"/>
      <c r="JS7" s="183"/>
      <c r="JT7" s="202"/>
      <c r="JU7" s="207"/>
      <c r="JV7" s="183"/>
      <c r="JW7" s="189"/>
      <c r="JX7" s="207"/>
      <c r="JY7" s="183"/>
      <c r="JZ7" s="189"/>
      <c r="KA7" s="207"/>
      <c r="KB7" s="183"/>
      <c r="KC7" s="183"/>
      <c r="KD7" s="207"/>
      <c r="KE7" s="183"/>
      <c r="KF7" s="189"/>
      <c r="KG7" s="207"/>
      <c r="KH7" s="183"/>
      <c r="KI7" s="202"/>
      <c r="KJ7" s="226"/>
    </row>
    <row r="8" spans="1:296" x14ac:dyDescent="0.25">
      <c r="A8" s="45">
        <v>1990</v>
      </c>
      <c r="B8" s="57">
        <f>(U8*12)/$R8</f>
        <v>0.95774174577837523</v>
      </c>
      <c r="C8" s="56">
        <f>B8/$B$8*100</f>
        <v>100</v>
      </c>
      <c r="D8" s="58">
        <f t="shared" ref="D8:E23" si="0">(V8*12)/$R8</f>
        <v>0.80651936486600018</v>
      </c>
      <c r="E8" s="58">
        <f t="shared" si="0"/>
        <v>0.90733428547425021</v>
      </c>
      <c r="F8" s="58">
        <f>(X8*12)/$S8</f>
        <v>0.55920071577691621</v>
      </c>
      <c r="G8" s="56">
        <f>F8/$F$8*100</f>
        <v>100</v>
      </c>
      <c r="H8" s="58">
        <f t="shared" ref="H8:I23" si="1">(Y8*12)/$S8</f>
        <v>0.49819700132852535</v>
      </c>
      <c r="I8" s="58">
        <f t="shared" si="1"/>
        <v>0.53886614429411928</v>
      </c>
      <c r="J8" s="58">
        <f t="shared" ref="J8:J32" si="2">(AA8*12)/$T8</f>
        <v>0.54955839057899902</v>
      </c>
      <c r="K8" s="56">
        <f>J8/$J$8*100</f>
        <v>100</v>
      </c>
      <c r="L8" s="58">
        <f t="shared" ref="L8:L32" si="3">(AB8*12)/$T8</f>
        <v>0.48675171736997058</v>
      </c>
      <c r="M8" s="58">
        <f t="shared" ref="M8:M32" si="4">(AC8*12)/$T8</f>
        <v>0.52993130520117759</v>
      </c>
      <c r="N8" s="110">
        <f>(AB8*12)/(R8*2)</f>
        <v>0.62505250777115018</v>
      </c>
      <c r="O8" s="34">
        <f t="shared" ref="O8:O32" si="5">1-B8</f>
        <v>4.2258254221624769E-2</v>
      </c>
      <c r="P8" s="32">
        <f t="shared" ref="P8:P32" si="6">1-F8</f>
        <v>0.44079928422308379</v>
      </c>
      <c r="Q8" s="48">
        <f t="shared" ref="Q8:Q23" si="7">1-J8</f>
        <v>0.45044160942100098</v>
      </c>
      <c r="R8" s="36">
        <f>BC!C7</f>
        <v>5951.5</v>
      </c>
      <c r="S8" s="13">
        <f>BC!D7</f>
        <v>11802.56</v>
      </c>
      <c r="T8" s="52">
        <f>BC!E7</f>
        <v>15285</v>
      </c>
      <c r="U8" s="55">
        <f>Rent!C9</f>
        <v>475</v>
      </c>
      <c r="V8" s="56">
        <f>Rent!D9</f>
        <v>400</v>
      </c>
      <c r="W8" s="56">
        <f>Rent!E9</f>
        <v>450</v>
      </c>
      <c r="X8" s="56">
        <f>Rent!I9</f>
        <v>550</v>
      </c>
      <c r="Y8" s="56">
        <f>Rent!J9</f>
        <v>490</v>
      </c>
      <c r="Z8" s="56">
        <f>Rent!K9</f>
        <v>530</v>
      </c>
      <c r="AA8" s="56">
        <f>Rent!O9</f>
        <v>700</v>
      </c>
      <c r="AB8" s="56">
        <f>Rent!P9</f>
        <v>620</v>
      </c>
      <c r="AC8" s="54">
        <f>Rent!Q9</f>
        <v>675</v>
      </c>
      <c r="AD8" s="4">
        <v>77.8</v>
      </c>
      <c r="AE8" s="4">
        <v>75.599999999999994</v>
      </c>
      <c r="AF8" s="37">
        <f>(Rent!V9*12*'City Affordability'!$D$1)/BC!C7</f>
        <v>0.52827018398723014</v>
      </c>
      <c r="AG8" s="32">
        <f>(Rent!W9*12*'City Affordability'!$D$1)/BC!D7</f>
        <v>0.33077569612016378</v>
      </c>
      <c r="AH8" s="39">
        <f>(Rent!X9*12*'City Affordability'!$D$1)/BC!E7</f>
        <v>0.32240758913967943</v>
      </c>
      <c r="AI8" s="62">
        <f>(BB8*12)/$AY8</f>
        <v>0.84839915160084844</v>
      </c>
      <c r="AJ8" s="56">
        <f>AI8/$AI$8*100</f>
        <v>100</v>
      </c>
      <c r="AK8" s="58">
        <f t="shared" ref="AK8:AL23" si="8">(BC8*12)/$AY8</f>
        <v>0.77567922432077563</v>
      </c>
      <c r="AL8" s="58">
        <f t="shared" si="8"/>
        <v>0.84839915160084844</v>
      </c>
      <c r="AM8" s="58">
        <f>(BE8*12)/$AZ8</f>
        <v>0.52142426071213033</v>
      </c>
      <c r="AN8" s="56">
        <f>AM8/$AM$8*100</f>
        <v>100</v>
      </c>
      <c r="AO8" s="58">
        <f t="shared" ref="AO8:AP23" si="9">(BF8*12)/$AZ8</f>
        <v>0.45537718768859387</v>
      </c>
      <c r="AP8" s="58">
        <f t="shared" si="9"/>
        <v>0.49824984912492454</v>
      </c>
      <c r="AQ8" s="58">
        <f>(BH8*12)/$BA8</f>
        <v>0.4382900336657562</v>
      </c>
      <c r="AR8" s="56">
        <f>AQ8/$AQ$8*100</f>
        <v>100</v>
      </c>
      <c r="AS8" s="58">
        <f t="shared" ref="AS8:AT23" si="10">(BI8*12)/$BA8</f>
        <v>0.38112176840500539</v>
      </c>
      <c r="AT8" s="58">
        <f t="shared" si="10"/>
        <v>0.41923394524550595</v>
      </c>
      <c r="AU8" s="110">
        <f>(BI8*12)/(AY8*2)</f>
        <v>0.60599939400060598</v>
      </c>
      <c r="AV8" s="34">
        <f>1-AI8</f>
        <v>0.15160084839915156</v>
      </c>
      <c r="AW8" s="32">
        <f t="shared" ref="AW8:AW23" si="11">1-AM8</f>
        <v>0.47857573928786967</v>
      </c>
      <c r="AX8" s="48">
        <f t="shared" ref="AX8:AX23" si="12">1-AQ8</f>
        <v>0.56170996633424375</v>
      </c>
      <c r="AY8" s="36">
        <f>AB!D7</f>
        <v>4950.5</v>
      </c>
      <c r="AZ8" s="13">
        <f>AB!E7</f>
        <v>10356.25</v>
      </c>
      <c r="BA8" s="52">
        <f>AB!F7</f>
        <v>15743</v>
      </c>
      <c r="BB8" s="55">
        <f>Rent!AB9</f>
        <v>350</v>
      </c>
      <c r="BC8" s="56">
        <f>Rent!AC9</f>
        <v>320</v>
      </c>
      <c r="BD8" s="56">
        <f>Rent!AD9</f>
        <v>350</v>
      </c>
      <c r="BE8" s="56">
        <f>Rent!AH9</f>
        <v>450</v>
      </c>
      <c r="BF8" s="56">
        <f>Rent!AI9</f>
        <v>393</v>
      </c>
      <c r="BG8" s="56">
        <f>Rent!AJ9</f>
        <v>430</v>
      </c>
      <c r="BH8" s="56">
        <f>Rent!AN9</f>
        <v>575</v>
      </c>
      <c r="BI8" s="56">
        <f>Rent!AO9</f>
        <v>500</v>
      </c>
      <c r="BJ8" s="54">
        <f>Rent!AP9</f>
        <v>550</v>
      </c>
      <c r="BK8" s="103">
        <v>74</v>
      </c>
      <c r="BL8" s="5">
        <v>78</v>
      </c>
      <c r="BM8" s="62">
        <f>(CF8*12)/$CC8</f>
        <v>0.79991920008079986</v>
      </c>
      <c r="BN8" s="56">
        <f>BM8/$BM$8*100</f>
        <v>100</v>
      </c>
      <c r="BO8" s="58">
        <f t="shared" ref="BO8:BP23" si="13">(CG8*12)/$CC8</f>
        <v>0.70295929704070292</v>
      </c>
      <c r="BP8" s="58">
        <f t="shared" si="13"/>
        <v>0.77567922432077563</v>
      </c>
      <c r="BQ8" s="58">
        <f>(CI8*12)/$CD8</f>
        <v>0.45769462884731443</v>
      </c>
      <c r="BR8" s="56">
        <f>BQ8/$BQ$8*100</f>
        <v>100</v>
      </c>
      <c r="BS8" s="58">
        <f t="shared" ref="BS8:BT23" si="14">(CJ8*12)/$CD8</f>
        <v>0.40555220277610138</v>
      </c>
      <c r="BT8" s="58">
        <f t="shared" si="14"/>
        <v>0.43452021726010864</v>
      </c>
      <c r="BU8" s="58">
        <f>(CL8*12)/$CE8</f>
        <v>0.37731055072095532</v>
      </c>
      <c r="BV8" s="56">
        <f>BU8/$BU$8*100</f>
        <v>100</v>
      </c>
      <c r="BW8" s="58">
        <f t="shared" ref="BW8:BX23" si="15">(CM8*12)/$CE8</f>
        <v>0.32776472082830466</v>
      </c>
      <c r="BX8" s="58">
        <f t="shared" si="15"/>
        <v>0.36206567998475514</v>
      </c>
      <c r="BY8" s="110">
        <f>(CM8*12)/(CC8*2)</f>
        <v>0.52115947884052116</v>
      </c>
      <c r="BZ8" s="34">
        <f>1-BM8</f>
        <v>0.20008079991920014</v>
      </c>
      <c r="CA8" s="32">
        <f t="shared" ref="CA8:CA23" si="16">1-BQ8</f>
        <v>0.54230537115268551</v>
      </c>
      <c r="CB8" s="48">
        <f t="shared" ref="CB8:CB23" si="17">1-BU8</f>
        <v>0.62268944927904468</v>
      </c>
      <c r="CC8" s="13">
        <f>AB!D7</f>
        <v>4950.5</v>
      </c>
      <c r="CD8" s="13">
        <f>AB!E7</f>
        <v>10356.25</v>
      </c>
      <c r="CE8" s="52">
        <f>AB!F7</f>
        <v>15743</v>
      </c>
      <c r="CF8" s="55">
        <f>Rent!AV9</f>
        <v>330</v>
      </c>
      <c r="CG8" s="56">
        <f>Rent!AW9</f>
        <v>290</v>
      </c>
      <c r="CH8" s="56">
        <f>Rent!AX9</f>
        <v>320</v>
      </c>
      <c r="CI8" s="56">
        <f>Rent!BB9</f>
        <v>395</v>
      </c>
      <c r="CJ8" s="56">
        <f>Rent!BC9</f>
        <v>350</v>
      </c>
      <c r="CK8" s="56">
        <f>Rent!BD9</f>
        <v>375</v>
      </c>
      <c r="CL8" s="56">
        <f>Rent!BH9</f>
        <v>495</v>
      </c>
      <c r="CM8" s="56">
        <f>Rent!BI9</f>
        <v>430</v>
      </c>
      <c r="CN8" s="54">
        <f>Rent!BJ9</f>
        <v>475</v>
      </c>
      <c r="CO8" s="4">
        <v>76.3</v>
      </c>
      <c r="CP8" s="5">
        <v>78</v>
      </c>
      <c r="CQ8" s="37">
        <f>(Rent!BO9*12*'City Affordability'!$D$1)/SK!C7</f>
        <v>0.39317406143344708</v>
      </c>
      <c r="CR8" s="32">
        <f>(Rent!BP9*12*'City Affordability'!$D$1)/SK!D7</f>
        <v>0.270146944352327</v>
      </c>
      <c r="CS8" s="32">
        <f>(Rent!BQ9*12*'City Affordability'!$D$1)/SK!E7</f>
        <v>0.23502163710611323</v>
      </c>
      <c r="CT8" s="37">
        <f>(Rent!BT9*12*'City Affordability'!$D$1)/SK!C7</f>
        <v>0.41813749390541199</v>
      </c>
      <c r="CU8" s="32">
        <f>(Rent!BU9*12*'City Affordability'!$D$1)/SK!D7</f>
        <v>0.25005909464407705</v>
      </c>
      <c r="CV8" s="32">
        <f>(Rent!BV9*12*'City Affordability'!$D$1)/SK!E7</f>
        <v>0.21307978301944291</v>
      </c>
      <c r="CW8" s="62">
        <f>(DP8*12)/$DM8</f>
        <v>0.55050080281367075</v>
      </c>
      <c r="CX8" s="56">
        <f>CW8/$CW$8*100</f>
        <v>100</v>
      </c>
      <c r="CY8" s="58">
        <f t="shared" ref="CY8:CZ23" si="18">(DQ8*12)/$DM8</f>
        <v>0.47343069041975688</v>
      </c>
      <c r="CZ8" s="58">
        <f t="shared" si="18"/>
        <v>0.53215077605321504</v>
      </c>
      <c r="DA8" s="58">
        <f>(DS8*12)/$DN8</f>
        <v>0.47881118024105862</v>
      </c>
      <c r="DB8" s="56">
        <f>DA8/$DA$8*100</f>
        <v>100</v>
      </c>
      <c r="DC8" s="58">
        <f t="shared" ref="DC8:DD23" si="19">(DT8*12)/$DN8</f>
        <v>0.38760905067133317</v>
      </c>
      <c r="DD8" s="58">
        <f t="shared" si="19"/>
        <v>0.44461038165241162</v>
      </c>
      <c r="DE8" s="58">
        <f>(DV8*12)/$DO8</f>
        <v>0.34376692299360989</v>
      </c>
      <c r="DF8" s="56">
        <f>DE8/$DE$8*100</f>
        <v>100</v>
      </c>
      <c r="DG8" s="58">
        <f t="shared" ref="DG8:DH23" si="20">(DW8*12)/$DO8</f>
        <v>0.28008231344091844</v>
      </c>
      <c r="DH8" s="58">
        <f t="shared" si="20"/>
        <v>0.32492147730965015</v>
      </c>
      <c r="DI8" s="110">
        <f>(DW8*12)/(DM8*2)</f>
        <v>0.39544307668782019</v>
      </c>
      <c r="DJ8" s="34">
        <f>1-CW8</f>
        <v>0.44949919718632925</v>
      </c>
      <c r="DK8" s="32">
        <f t="shared" ref="DK8:DK23" si="21">1-DA8</f>
        <v>0.52118881975894138</v>
      </c>
      <c r="DL8" s="48">
        <f t="shared" ref="DL8:DL23" si="22">1-DE8</f>
        <v>0.65623307700639011</v>
      </c>
      <c r="DM8" s="36">
        <f>MN!C7</f>
        <v>6539.5</v>
      </c>
      <c r="DN8" s="13">
        <f>MN!D7</f>
        <v>10526.07</v>
      </c>
      <c r="DO8" s="52">
        <f>MN!E7</f>
        <v>18466</v>
      </c>
      <c r="DP8" s="55">
        <f>Rent!BZ9</f>
        <v>300</v>
      </c>
      <c r="DQ8" s="56">
        <f>Rent!CA9</f>
        <v>258</v>
      </c>
      <c r="DR8" s="56">
        <f>Rent!CB9</f>
        <v>290</v>
      </c>
      <c r="DS8" s="56">
        <f>Rent!CF9</f>
        <v>420</v>
      </c>
      <c r="DT8" s="56">
        <f>Rent!CG9</f>
        <v>340</v>
      </c>
      <c r="DU8" s="56">
        <f>Rent!CH9</f>
        <v>390</v>
      </c>
      <c r="DV8" s="56">
        <f>Rent!CL9</f>
        <v>529</v>
      </c>
      <c r="DW8" s="56">
        <f>Rent!CM9</f>
        <v>431</v>
      </c>
      <c r="DX8" s="54">
        <f>Rent!CN9</f>
        <v>500</v>
      </c>
      <c r="DY8" s="4">
        <v>76</v>
      </c>
      <c r="DZ8" s="5">
        <v>75.5</v>
      </c>
      <c r="EA8" s="62">
        <f>(ET8*12)/$EQ8</f>
        <v>0.71092951991828401</v>
      </c>
      <c r="EB8" s="56">
        <f>EA8/$EA$8*100</f>
        <v>100</v>
      </c>
      <c r="EC8" s="58">
        <f t="shared" ref="EC8:ED23" si="23">(EU8*12)/$EQ8</f>
        <v>0.60469867211440242</v>
      </c>
      <c r="ED8" s="58">
        <f t="shared" si="23"/>
        <v>0.67007150153217565</v>
      </c>
      <c r="EE8" s="58">
        <f>(EW8*12)/$ER8</f>
        <v>0.42868807838867717</v>
      </c>
      <c r="EF8" s="56">
        <f>EE8/$EE$8*100</f>
        <v>100</v>
      </c>
      <c r="EG8" s="58">
        <f t="shared" ref="EG8:EH23" si="24">(EX8*12)/$ER8</f>
        <v>0.3674469243331519</v>
      </c>
      <c r="EH8" s="58">
        <f t="shared" si="24"/>
        <v>0.40827436037016873</v>
      </c>
      <c r="EI8" s="58">
        <f>(EZ8*12)/$ES8</f>
        <v>0.38577958354494668</v>
      </c>
      <c r="EJ8" s="56">
        <f>EI8/$EI$8*100</f>
        <v>100</v>
      </c>
      <c r="EK8" s="58">
        <f t="shared" ref="EK8:EL23" si="25">(FA8*12)/$ES8</f>
        <v>0.32788217369222955</v>
      </c>
      <c r="EL8" s="58">
        <f t="shared" si="25"/>
        <v>0.36566785170137123</v>
      </c>
      <c r="EM8" s="110">
        <f>(FA8*12)/(EQ8*2)</f>
        <v>0.43963227783452502</v>
      </c>
      <c r="EN8" s="34">
        <f>1-EA8</f>
        <v>0.28907048008171599</v>
      </c>
      <c r="EO8" s="32">
        <f t="shared" ref="EO8:EO23" si="26">1-EE8</f>
        <v>0.57131192161132283</v>
      </c>
      <c r="EP8" s="48">
        <f t="shared" ref="EP8:EP23" si="27">1-EI8</f>
        <v>0.61422041645505332</v>
      </c>
      <c r="EQ8" s="36">
        <f>ON!C7</f>
        <v>7342.5</v>
      </c>
      <c r="ER8" s="13">
        <f>ON!D7</f>
        <v>14696</v>
      </c>
      <c r="ES8" s="52">
        <f>ON!E7</f>
        <v>19690</v>
      </c>
      <c r="ET8" s="55">
        <f>Rent!CT9</f>
        <v>435</v>
      </c>
      <c r="EU8" s="56">
        <f>Rent!CU9</f>
        <v>370</v>
      </c>
      <c r="EV8" s="56">
        <f>Rent!CV9</f>
        <v>410</v>
      </c>
      <c r="EW8" s="56">
        <f>Rent!CZ9</f>
        <v>525</v>
      </c>
      <c r="EX8" s="56">
        <f>Rent!DA9</f>
        <v>450</v>
      </c>
      <c r="EY8" s="56">
        <f>Rent!DB9</f>
        <v>500</v>
      </c>
      <c r="EZ8" s="56">
        <f>Rent!DF9</f>
        <v>633</v>
      </c>
      <c r="FA8" s="56">
        <f>Rent!DG9</f>
        <v>538</v>
      </c>
      <c r="FB8" s="54">
        <f>Rent!DH9</f>
        <v>600</v>
      </c>
      <c r="FC8" s="4">
        <v>78.900000000000006</v>
      </c>
      <c r="FD8" s="5">
        <v>80.599999999999994</v>
      </c>
      <c r="FE8" s="62">
        <f>(FX8*12)/$FU8</f>
        <v>0.66189989785495407</v>
      </c>
      <c r="FF8" s="56">
        <f>FE8/$FE$8*100</f>
        <v>100</v>
      </c>
      <c r="FG8" s="58">
        <f t="shared" ref="FG8:FH23" si="28">(FY8*12)/$FU8</f>
        <v>0.57201225740551587</v>
      </c>
      <c r="FH8" s="58">
        <f t="shared" si="28"/>
        <v>0.63901940755873343</v>
      </c>
      <c r="FI8" s="58">
        <f>(GA8*12)/$FV8</f>
        <v>0.40827436037016873</v>
      </c>
      <c r="FJ8" s="56">
        <f>FI8/$FI$8*100</f>
        <v>100</v>
      </c>
      <c r="FK8" s="58">
        <f t="shared" ref="FK8:FL23" si="29">(GB8*12)/$FV8</f>
        <v>0.35193249863908549</v>
      </c>
      <c r="FL8" s="58">
        <f t="shared" si="29"/>
        <v>0.38786064235166029</v>
      </c>
      <c r="FM8" s="58">
        <f>(GD8*12)/$FW8</f>
        <v>0.38212290502793295</v>
      </c>
      <c r="FN8" s="56">
        <f>FM8/$FM$8*100</f>
        <v>100</v>
      </c>
      <c r="FO8" s="58">
        <f t="shared" ref="FO8:FP23" si="30">(GE8*12)/$FW8</f>
        <v>0.32605383443372271</v>
      </c>
      <c r="FP8" s="58">
        <f t="shared" si="30"/>
        <v>0.35957338750634837</v>
      </c>
      <c r="FQ8" s="110">
        <f>(GE8*12)/(FU8*2)</f>
        <v>0.43718079673135851</v>
      </c>
      <c r="FR8" s="34">
        <f>1-FE8</f>
        <v>0.33810010214504593</v>
      </c>
      <c r="FS8" s="32">
        <f t="shared" ref="FS8:FS23" si="31">1-FI8</f>
        <v>0.59172563962983127</v>
      </c>
      <c r="FT8" s="48">
        <f t="shared" ref="FT8:FT23" si="32">1-FM8</f>
        <v>0.61787709497206711</v>
      </c>
      <c r="FU8" s="36">
        <f>ON!C7</f>
        <v>7342.5</v>
      </c>
      <c r="FV8" s="13">
        <f>ON!D7</f>
        <v>14696</v>
      </c>
      <c r="FW8" s="52">
        <f>ON!E7</f>
        <v>19690</v>
      </c>
      <c r="FX8" s="55">
        <f>Rent!DN9</f>
        <v>405</v>
      </c>
      <c r="FY8" s="56">
        <f>Rent!DO9</f>
        <v>350</v>
      </c>
      <c r="FZ8" s="56">
        <f>Rent!DP9</f>
        <v>391</v>
      </c>
      <c r="GA8" s="56">
        <f>Rent!DT9</f>
        <v>500</v>
      </c>
      <c r="GB8" s="56">
        <f>Rent!DU9</f>
        <v>431</v>
      </c>
      <c r="GC8" s="56">
        <f>Rent!DV9</f>
        <v>475</v>
      </c>
      <c r="GD8" s="56">
        <f>Rent!DZ9</f>
        <v>627</v>
      </c>
      <c r="GE8" s="56">
        <f>Rent!EA9</f>
        <v>535</v>
      </c>
      <c r="GF8" s="54">
        <f>Rent!EB9</f>
        <v>590</v>
      </c>
      <c r="GG8" s="32">
        <v>76.599999999999994</v>
      </c>
      <c r="GH8" s="5">
        <v>80.599999999999994</v>
      </c>
      <c r="GI8" s="62">
        <f>(HB8*12)/$GY8</f>
        <v>0.56874361593462719</v>
      </c>
      <c r="GJ8" s="56">
        <f>GI8/$GI$8*100</f>
        <v>100</v>
      </c>
      <c r="GK8" s="58">
        <f t="shared" ref="GK8:GL23" si="33">(HC8*12)/$GY8</f>
        <v>0.46578140960163433</v>
      </c>
      <c r="GL8" s="58">
        <f t="shared" si="33"/>
        <v>0.5311542390194075</v>
      </c>
      <c r="GM8" s="32">
        <f>(HE8*12)/$GZ8</f>
        <v>0.3413173652694611</v>
      </c>
      <c r="GN8" s="13">
        <f>GM8/$GM$8*100</f>
        <v>100</v>
      </c>
      <c r="GO8" s="32">
        <f t="shared" ref="GO8:GP23" si="34">(HF8*12)/$GZ8</f>
        <v>0.30212302667392488</v>
      </c>
      <c r="GP8" s="32">
        <f t="shared" si="34"/>
        <v>0.32661948829613502</v>
      </c>
      <c r="GQ8" s="32">
        <f>(HH8*12)/$HA8</f>
        <v>0.3047232097511427</v>
      </c>
      <c r="GR8" s="13">
        <f>GQ8/$GQ$8*100</f>
        <v>100</v>
      </c>
      <c r="GS8" s="32">
        <f t="shared" ref="GS8:GT23" si="35">(HI8*12)/$HA8</f>
        <v>0.27425088877602843</v>
      </c>
      <c r="GT8" s="32">
        <f t="shared" si="35"/>
        <v>0.29253428136109699</v>
      </c>
      <c r="GU8" s="110">
        <f>(HI8*12)/(GY8*2)</f>
        <v>0.36772216547497444</v>
      </c>
      <c r="GV8" s="34">
        <f>1-GI8</f>
        <v>0.43125638406537281</v>
      </c>
      <c r="GW8" s="32">
        <f t="shared" ref="GW8:GW23" si="36">1-GM8</f>
        <v>0.6586826347305389</v>
      </c>
      <c r="GX8" s="48">
        <f t="shared" ref="GX8:GX23" si="37">1-GQ8</f>
        <v>0.69527679024885725</v>
      </c>
      <c r="GY8" s="36">
        <f>ON!C7</f>
        <v>7342.5</v>
      </c>
      <c r="GZ8" s="13">
        <f>ON!D7</f>
        <v>14696</v>
      </c>
      <c r="HA8" s="52">
        <f>ON!E7</f>
        <v>19690</v>
      </c>
      <c r="HB8" s="55">
        <f>Rent!EH9</f>
        <v>348</v>
      </c>
      <c r="HC8" s="56">
        <f>Rent!EI9</f>
        <v>285</v>
      </c>
      <c r="HD8" s="56">
        <f>Rent!EJ9</f>
        <v>325</v>
      </c>
      <c r="HE8" s="56">
        <f>Rent!EN9</f>
        <v>418</v>
      </c>
      <c r="HF8" s="56">
        <f>Rent!EO9</f>
        <v>370</v>
      </c>
      <c r="HG8" s="56">
        <f>Rent!EP9</f>
        <v>400</v>
      </c>
      <c r="HH8" s="56">
        <f>Rent!ET9</f>
        <v>500</v>
      </c>
      <c r="HI8" s="56">
        <f>Rent!EU9</f>
        <v>450</v>
      </c>
      <c r="HJ8" s="54">
        <f>Rent!EV9</f>
        <v>480</v>
      </c>
      <c r="HK8" s="4">
        <v>78.7</v>
      </c>
      <c r="HL8" s="5">
        <v>80.599999999999994</v>
      </c>
      <c r="HM8" s="62">
        <f t="shared" ref="HM8:HM15" si="38">(IF8*12)/$IC8</f>
        <v>0.72537896401004376</v>
      </c>
      <c r="HN8" s="56">
        <f>HM8/$HM$8*100</f>
        <v>100</v>
      </c>
      <c r="HO8" s="58">
        <f t="shared" ref="HO8:HP23" si="39">(IG8*12)/$IC8</f>
        <v>0.6249418766855761</v>
      </c>
      <c r="HP8" s="58">
        <f t="shared" si="39"/>
        <v>0.69189993490188784</v>
      </c>
      <c r="HQ8" s="58">
        <f t="shared" ref="HQ8:HQ15" si="40">(II8*12)/$ID8</f>
        <v>0.43221278167713334</v>
      </c>
      <c r="HR8" s="56">
        <f>HQ8/$HQ$8*100</f>
        <v>100</v>
      </c>
      <c r="HS8" s="32">
        <f t="shared" ref="HS8:HT23" si="41">(IJ8*12)/$ID8</f>
        <v>0.36017731806427777</v>
      </c>
      <c r="HT8" s="32">
        <f t="shared" si="41"/>
        <v>0.41004802364240855</v>
      </c>
      <c r="HU8" s="58">
        <f t="shared" ref="HU8:HU15" si="42">(IL8*12)/$IE8</f>
        <v>0.38799680302259681</v>
      </c>
      <c r="HV8" s="56">
        <f>HU8/$HU$8*100</f>
        <v>100</v>
      </c>
      <c r="HW8" s="32">
        <f t="shared" ref="HW8:HX23" si="43">(IM8*12)/$IE8</f>
        <v>0.32260408341204677</v>
      </c>
      <c r="HX8" s="32">
        <f t="shared" si="43"/>
        <v>0.36619922981908015</v>
      </c>
      <c r="HY8" s="112">
        <f>(IM8*12)/(IC8*2)</f>
        <v>0.41290802566725565</v>
      </c>
      <c r="HZ8" s="57">
        <f t="shared" ref="HZ8:HZ15" si="44">1-HM8</f>
        <v>0.27462103598995624</v>
      </c>
      <c r="IA8" s="58">
        <f t="shared" ref="IA8:IA15" si="45">1-HQ8</f>
        <v>0.56778721832286672</v>
      </c>
      <c r="IB8" s="59">
        <f t="shared" ref="IB8:IB15" si="46">1-HU8</f>
        <v>0.61200319697740313</v>
      </c>
      <c r="IC8" s="36">
        <f>QU!C7</f>
        <v>5376.5</v>
      </c>
      <c r="ID8" s="13">
        <f>QU!D7</f>
        <v>10828</v>
      </c>
      <c r="IE8" s="52">
        <f>QU!E7</f>
        <v>13763</v>
      </c>
      <c r="IF8" s="55">
        <v>325</v>
      </c>
      <c r="IG8" s="56">
        <f>Rent!FC9</f>
        <v>280</v>
      </c>
      <c r="IH8" s="56">
        <f>Rent!FD9</f>
        <v>310</v>
      </c>
      <c r="II8" s="56">
        <v>390</v>
      </c>
      <c r="IJ8" s="56">
        <f>Rent!FI9</f>
        <v>325</v>
      </c>
      <c r="IK8" s="56">
        <f>Rent!FJ9</f>
        <v>370</v>
      </c>
      <c r="IL8" s="56">
        <v>445</v>
      </c>
      <c r="IM8" s="56">
        <f>Rent!FO9</f>
        <v>370</v>
      </c>
      <c r="IN8" s="54">
        <f>Rent!FP9</f>
        <v>420</v>
      </c>
      <c r="IO8" s="4">
        <v>79</v>
      </c>
      <c r="IP8" s="5">
        <v>80.3</v>
      </c>
      <c r="IQ8" s="62">
        <f>(JJ8*12)/$JG8</f>
        <v>0.70305961127127314</v>
      </c>
      <c r="IR8" s="56">
        <f>IQ8/$IQ$8*100</f>
        <v>100</v>
      </c>
      <c r="IS8" s="58">
        <f t="shared" ref="IS8:IT23" si="47">(JK8*12)/$JG8</f>
        <v>0.6137822003161908</v>
      </c>
      <c r="IT8" s="58">
        <f t="shared" si="47"/>
        <v>0.66958058216311722</v>
      </c>
      <c r="IU8" s="32">
        <f>(JM8*12)/$JH8</f>
        <v>0.43775397118581455</v>
      </c>
      <c r="IV8" s="13">
        <f>IU8/$IU$8*100</f>
        <v>100</v>
      </c>
      <c r="IW8" s="32">
        <f t="shared" ref="IW8:IX23" si="48">(JN8*12)/$JH8</f>
        <v>0.37125969708164019</v>
      </c>
      <c r="IX8" s="32">
        <f t="shared" si="48"/>
        <v>0.41558921315108976</v>
      </c>
      <c r="IY8" s="32">
        <f>(JP8*12)/$JI8</f>
        <v>0.39845963816028485</v>
      </c>
      <c r="IZ8" s="13">
        <f>IY8/$IY$8*100</f>
        <v>100</v>
      </c>
      <c r="JA8" s="32">
        <f t="shared" ref="JA8:JB23" si="49">(JQ8*12)/$JI8</f>
        <v>0.36183971517837682</v>
      </c>
      <c r="JB8" s="32">
        <f t="shared" si="49"/>
        <v>0.38799680302259681</v>
      </c>
      <c r="JC8" s="110">
        <f>(JQ8*12)/(JG8*2)</f>
        <v>0.46312656932948942</v>
      </c>
      <c r="JD8" s="34">
        <f>1-IQ8</f>
        <v>0.29694038872872686</v>
      </c>
      <c r="JE8" s="32">
        <f t="shared" ref="JE8:JE23" si="50">1-IU8</f>
        <v>0.56224602881418551</v>
      </c>
      <c r="JF8" s="48">
        <f t="shared" ref="JF8:JF23" si="51">1-IY8</f>
        <v>0.60154036183971515</v>
      </c>
      <c r="JG8" s="36">
        <f>QU!C7</f>
        <v>5376.5</v>
      </c>
      <c r="JH8" s="13">
        <f>QU!D7</f>
        <v>10828</v>
      </c>
      <c r="JI8" s="52">
        <f>QU!E7</f>
        <v>13763</v>
      </c>
      <c r="JJ8" s="55">
        <f>Rent!FV9</f>
        <v>315</v>
      </c>
      <c r="JK8" s="56">
        <f>Rent!FW9</f>
        <v>275</v>
      </c>
      <c r="JL8" s="56">
        <f>Rent!FX9</f>
        <v>300</v>
      </c>
      <c r="JM8" s="56">
        <f>Rent!GB9</f>
        <v>395</v>
      </c>
      <c r="JN8" s="56">
        <f>Rent!GC9</f>
        <v>335</v>
      </c>
      <c r="JO8" s="56">
        <f>Rent!GD9</f>
        <v>375</v>
      </c>
      <c r="JP8" s="56">
        <f>Rent!GH9</f>
        <v>457</v>
      </c>
      <c r="JQ8" s="56">
        <f>Rent!GI9</f>
        <v>415</v>
      </c>
      <c r="JR8" s="54">
        <f>Rent!GJ9</f>
        <v>445</v>
      </c>
      <c r="JS8" s="4">
        <v>78.7</v>
      </c>
      <c r="JT8" s="5">
        <v>80.3</v>
      </c>
      <c r="JU8" s="42">
        <f>(Rent!GO9*12*'City Affordability'!$D$1)/NB!C7</f>
        <v>1.0014746845813534</v>
      </c>
      <c r="JV8" s="32">
        <f>(Rent!GP9*12*'City Affordability'!$D$1)/NB!D7</f>
        <v>0.36059450760346651</v>
      </c>
      <c r="JW8" s="32">
        <f>(Rent!GQ9*12*'City Affordability'!$D$1)/NB!E7</f>
        <v>0.36226692385413795</v>
      </c>
      <c r="JX8" s="42">
        <f>(Rent!GT9*12*'City Affordability'!$D$1)/NB!C7</f>
        <v>0.76814681304276589</v>
      </c>
      <c r="JY8" s="32">
        <f>(Rent!GU9*12*'City Affordability'!$D$1)/NB!D7</f>
        <v>0.29260652168300388</v>
      </c>
      <c r="JZ8" s="32">
        <f>(Rent!GV9*12*'City Affordability'!$D$1)/NB!E7</f>
        <v>0.29539818131716727</v>
      </c>
      <c r="KA8" s="37">
        <f>(Rent!GY9*12*'City Affordability'!$D$1)/NS!C7</f>
        <v>0.54929927854714322</v>
      </c>
      <c r="KB8" s="32">
        <f>(Rent!GZ9*12*'City Affordability'!$D$1)/NS!D7</f>
        <v>0.3405565035249023</v>
      </c>
      <c r="KC8" s="32">
        <f>(Rent!HA9*12*'City Affordability'!$D$1)/NS!E7</f>
        <v>0.31717326285038605</v>
      </c>
      <c r="KD8" s="37">
        <f>(Rent!HD9*12*'City Affordability'!$D$1)/PEI!C7</f>
        <v>0.35366262532310921</v>
      </c>
      <c r="KE8" s="32">
        <f>(Rent!HE9*12*'City Affordability'!$D$1)/PEI!D7</f>
        <v>0.27155441280295073</v>
      </c>
      <c r="KF8" s="32">
        <f>(Rent!HF9*12*'City Affordability'!$D$1)/PEI!E7</f>
        <v>0.22433789163925913</v>
      </c>
      <c r="KG8" s="42">
        <f>(Rent!HI9*12*'City Affordability'!$D$1)/NFL!C7</f>
        <v>0.76199925586010175</v>
      </c>
      <c r="KH8" s="32">
        <f>(Rent!HJ9*12*'City Affordability'!$D$1)/NFL!D7</f>
        <v>0.32309523830473547</v>
      </c>
      <c r="KI8" s="39">
        <f>(Rent!HK9*12*'City Affordability'!$D$1)/NFL!E7</f>
        <v>0.30806951755967404</v>
      </c>
      <c r="KJ8" s="43">
        <v>0.4</v>
      </c>
    </row>
    <row r="9" spans="1:296" x14ac:dyDescent="0.25">
      <c r="A9" s="45">
        <v>1991</v>
      </c>
      <c r="B9" s="34">
        <f t="shared" ref="B9:B32" si="52">(U9*12)/$R9</f>
        <v>0.96517412935323388</v>
      </c>
      <c r="C9" s="13">
        <f t="shared" ref="C9:C32" si="53">B9/$B$8*100</f>
        <v>100.77603212010125</v>
      </c>
      <c r="D9" s="32">
        <f t="shared" si="0"/>
        <v>0.79601990049751248</v>
      </c>
      <c r="E9" s="32">
        <f t="shared" si="0"/>
        <v>0.89552238805970152</v>
      </c>
      <c r="F9" s="32">
        <f t="shared" ref="F9:F32" si="54">(X9*12)/$S9</f>
        <v>0.5529732328898862</v>
      </c>
      <c r="G9" s="13">
        <f t="shared" ref="G9:G32" si="55">F9/$F$8*100</f>
        <v>98.886359993588712</v>
      </c>
      <c r="H9" s="32">
        <f t="shared" si="1"/>
        <v>0.48084628946946628</v>
      </c>
      <c r="I9" s="32">
        <f t="shared" si="1"/>
        <v>0.52893091841641293</v>
      </c>
      <c r="J9" s="32">
        <f t="shared" si="2"/>
        <v>0.52807735217552998</v>
      </c>
      <c r="K9" s="13">
        <f t="shared" ref="K9:K32" si="56">J9/$J$8*100</f>
        <v>96.091218190511611</v>
      </c>
      <c r="L9" s="32">
        <f t="shared" si="3"/>
        <v>0.46857567869096317</v>
      </c>
      <c r="M9" s="32">
        <f t="shared" si="4"/>
        <v>0.50948307921160285</v>
      </c>
      <c r="N9" s="110">
        <f t="shared" ref="N9:N32" si="57">(AB9*12)/(R9*2)</f>
        <v>0.62686567164179108</v>
      </c>
      <c r="O9" s="34">
        <f t="shared" si="5"/>
        <v>3.4825870646766122E-2</v>
      </c>
      <c r="P9" s="32">
        <f t="shared" si="6"/>
        <v>0.4470267671101138</v>
      </c>
      <c r="Q9" s="48">
        <f t="shared" si="7"/>
        <v>0.47192264782447002</v>
      </c>
      <c r="R9" s="36">
        <f>BC!C8</f>
        <v>6030</v>
      </c>
      <c r="S9" s="13">
        <f>BC!D8</f>
        <v>12478</v>
      </c>
      <c r="T9" s="52">
        <f>BC!E8</f>
        <v>16134</v>
      </c>
      <c r="U9" s="36">
        <f>Rent!C10</f>
        <v>485</v>
      </c>
      <c r="V9" s="13">
        <f>Rent!D10</f>
        <v>400</v>
      </c>
      <c r="W9" s="13">
        <f>Rent!E10</f>
        <v>450</v>
      </c>
      <c r="X9" s="13">
        <f>Rent!I10</f>
        <v>575</v>
      </c>
      <c r="Y9" s="13">
        <f>Rent!J10</f>
        <v>500</v>
      </c>
      <c r="Z9" s="13">
        <f>Rent!K10</f>
        <v>550</v>
      </c>
      <c r="AA9" s="13">
        <f>Rent!O10</f>
        <v>710</v>
      </c>
      <c r="AB9" s="13">
        <f>Rent!P10</f>
        <v>630</v>
      </c>
      <c r="AC9" s="52">
        <f>Rent!Q10</f>
        <v>685</v>
      </c>
      <c r="AD9" s="4">
        <v>81.900000000000006</v>
      </c>
      <c r="AE9" s="4">
        <v>81</v>
      </c>
      <c r="AF9" s="37">
        <f>(Rent!V10*12*'City Affordability'!$D$1)/BC!C8</f>
        <v>0.5519071310116086</v>
      </c>
      <c r="AG9" s="32">
        <f>(Rent!W10*12*'City Affordability'!$D$1)/BC!D8</f>
        <v>0.33402788908478925</v>
      </c>
      <c r="AH9" s="39">
        <f>(Rent!X10*12*'City Affordability'!$D$1)/BC!E8</f>
        <v>0.32973844056030743</v>
      </c>
      <c r="AI9" s="37">
        <f t="shared" ref="AI9:AI32" si="58">(BB9*12)/$AY9</f>
        <v>0.74521304122822152</v>
      </c>
      <c r="AJ9" s="13">
        <f t="shared" ref="AJ9:AJ32" si="59">AI9/$AI$8*100</f>
        <v>87.837551442864537</v>
      </c>
      <c r="AK9" s="32">
        <f t="shared" si="8"/>
        <v>0.6624115922028635</v>
      </c>
      <c r="AL9" s="32">
        <f t="shared" si="8"/>
        <v>0.74521304122822152</v>
      </c>
      <c r="AM9" s="32">
        <f t="shared" ref="AM9:AM32" si="60">(BE9*12)/$AZ9</f>
        <v>0.47980271337892888</v>
      </c>
      <c r="AN9" s="13">
        <f t="shared" ref="AN9:AN32" si="61">AM9/$AM$8*100</f>
        <v>92.017719452417268</v>
      </c>
      <c r="AO9" s="32">
        <f t="shared" si="9"/>
        <v>0.42305185480722762</v>
      </c>
      <c r="AP9" s="32">
        <f t="shared" si="9"/>
        <v>0.46432520649573766</v>
      </c>
      <c r="AQ9" s="32">
        <f t="shared" ref="AQ9:AQ32" si="62">(BH9*12)/$BA9</f>
        <v>0.37898175878028861</v>
      </c>
      <c r="AR9" s="13">
        <f t="shared" ref="AR9:AR32" si="63">AQ9/$AQ$8*100</f>
        <v>86.468258383740348</v>
      </c>
      <c r="AS9" s="32">
        <f t="shared" si="10"/>
        <v>0.34304383337870953</v>
      </c>
      <c r="AT9" s="32">
        <f t="shared" si="10"/>
        <v>0.36918050639803973</v>
      </c>
      <c r="AU9" s="110">
        <f t="shared" ref="AU9:AU32" si="64">(BI9*12)/(AY9*2)</f>
        <v>0.54338450922891146</v>
      </c>
      <c r="AV9" s="34">
        <f t="shared" ref="AV9:AV32" si="65">1-AI9</f>
        <v>0.25478695877177848</v>
      </c>
      <c r="AW9" s="32">
        <f t="shared" si="11"/>
        <v>0.52019728662107112</v>
      </c>
      <c r="AX9" s="48">
        <f t="shared" si="12"/>
        <v>0.62101824121971139</v>
      </c>
      <c r="AY9" s="36">
        <f>AB!D8</f>
        <v>5797</v>
      </c>
      <c r="AZ9" s="13">
        <f>AB!E8</f>
        <v>11629.78</v>
      </c>
      <c r="BA9" s="52">
        <f>AB!F8</f>
        <v>18365</v>
      </c>
      <c r="BB9" s="36">
        <f>Rent!AB10</f>
        <v>360</v>
      </c>
      <c r="BC9" s="13">
        <f>Rent!AC10</f>
        <v>320</v>
      </c>
      <c r="BD9" s="13">
        <f>Rent!AD10</f>
        <v>360</v>
      </c>
      <c r="BE9" s="13">
        <f>Rent!AH10</f>
        <v>465</v>
      </c>
      <c r="BF9" s="13">
        <f>Rent!AI10</f>
        <v>410</v>
      </c>
      <c r="BG9" s="13">
        <f>Rent!AJ10</f>
        <v>450</v>
      </c>
      <c r="BH9" s="13">
        <f>Rent!AN10</f>
        <v>580</v>
      </c>
      <c r="BI9" s="13">
        <f>Rent!AO10</f>
        <v>525</v>
      </c>
      <c r="BJ9" s="52">
        <f>Rent!AP10</f>
        <v>565</v>
      </c>
      <c r="BK9" s="103">
        <v>78.400000000000006</v>
      </c>
      <c r="BL9" s="5">
        <v>82.9</v>
      </c>
      <c r="BM9" s="37">
        <f t="shared" ref="BM9:BM32" si="66">(CF9*12)/$CC9</f>
        <v>0.72451267897188198</v>
      </c>
      <c r="BN9" s="13">
        <f t="shared" ref="BN9:BN32" si="67">BM9/$BM$8*100</f>
        <v>90.573232758846018</v>
      </c>
      <c r="BO9" s="32">
        <f t="shared" si="13"/>
        <v>0.61066068656201489</v>
      </c>
      <c r="BP9" s="32">
        <f t="shared" si="13"/>
        <v>0.68932206313610489</v>
      </c>
      <c r="BQ9" s="32">
        <f t="shared" ref="BQ9:BQ32" si="68">(CI9*12)/$CD9</f>
        <v>0.43337019272935512</v>
      </c>
      <c r="BR9" s="13">
        <f t="shared" ref="BR9:BR32" si="69">BQ9/$BQ$8*100</f>
        <v>94.685444271168436</v>
      </c>
      <c r="BS9" s="32">
        <f t="shared" si="14"/>
        <v>0.37971483553429214</v>
      </c>
      <c r="BT9" s="32">
        <f t="shared" si="14"/>
        <v>0.40757434792403635</v>
      </c>
      <c r="BU9" s="32">
        <f t="shared" ref="BU9:BU32" si="70">(CL9*12)/$CE9</f>
        <v>0.34304383337870953</v>
      </c>
      <c r="BV9" s="13">
        <f t="shared" ref="BV9:BV32" si="71">BU9/$BU$8*100</f>
        <v>90.91816614277819</v>
      </c>
      <c r="BW9" s="32">
        <f t="shared" si="15"/>
        <v>0.29403757146746529</v>
      </c>
      <c r="BX9" s="32">
        <f t="shared" si="15"/>
        <v>0.32344132861421182</v>
      </c>
      <c r="BY9" s="110">
        <f t="shared" ref="BY9:BY32" si="72">(CM9*12)/(CC9*2)</f>
        <v>0.46575815076763843</v>
      </c>
      <c r="BZ9" s="34">
        <f t="shared" ref="BZ9:BZ32" si="73">1-BM9</f>
        <v>0.27548732102811802</v>
      </c>
      <c r="CA9" s="32">
        <f t="shared" si="16"/>
        <v>0.56662980727064483</v>
      </c>
      <c r="CB9" s="48">
        <f t="shared" si="17"/>
        <v>0.65695616662129042</v>
      </c>
      <c r="CC9" s="13">
        <f>AB!D8</f>
        <v>5797</v>
      </c>
      <c r="CD9" s="13">
        <f>AB!E8</f>
        <v>11629.78</v>
      </c>
      <c r="CE9" s="52">
        <f>AB!F8</f>
        <v>18365</v>
      </c>
      <c r="CF9" s="36">
        <f>Rent!AV10</f>
        <v>350</v>
      </c>
      <c r="CG9" s="13">
        <f>Rent!AW10</f>
        <v>295</v>
      </c>
      <c r="CH9" s="13">
        <f>Rent!AX10</f>
        <v>333</v>
      </c>
      <c r="CI9" s="13">
        <f>Rent!BB10</f>
        <v>420</v>
      </c>
      <c r="CJ9" s="13">
        <f>Rent!BC10</f>
        <v>368</v>
      </c>
      <c r="CK9" s="13">
        <f>Rent!BD10</f>
        <v>395</v>
      </c>
      <c r="CL9" s="13">
        <f>Rent!BH10</f>
        <v>525</v>
      </c>
      <c r="CM9" s="13">
        <f>Rent!BI10</f>
        <v>450</v>
      </c>
      <c r="CN9" s="52">
        <f>Rent!BJ10</f>
        <v>495</v>
      </c>
      <c r="CO9" s="4">
        <v>80.599999999999994</v>
      </c>
      <c r="CP9" s="5">
        <v>82.9</v>
      </c>
      <c r="CQ9" s="37">
        <f>(Rent!BO10*12*'City Affordability'!$D$1)/SK!C8</f>
        <v>0.3804569942411295</v>
      </c>
      <c r="CR9" s="32">
        <f>(Rent!BP10*12*'City Affordability'!$D$1)/SK!D8</f>
        <v>0.26006677929575778</v>
      </c>
      <c r="CS9" s="32">
        <f>(Rent!BQ10*12*'City Affordability'!$D$1)/SK!E8</f>
        <v>0.22603904097543817</v>
      </c>
      <c r="CT9" s="37">
        <f>(Rent!BT10*12*'City Affordability'!$D$1)/SK!C8</f>
        <v>0.40423555638120007</v>
      </c>
      <c r="CU9" s="32">
        <f>(Rent!BU10*12*'City Affordability'!$D$1)/SK!D8</f>
        <v>0.24277333617123167</v>
      </c>
      <c r="CV9" s="32">
        <f>(Rent!BV10*12*'City Affordability'!$D$1)/SK!E8</f>
        <v>0.20728061433847236</v>
      </c>
      <c r="CW9" s="37">
        <f t="shared" ref="CW9:CW32" si="74">(DP9*12)/$DM9</f>
        <v>0.51806015253993376</v>
      </c>
      <c r="CX9" s="13">
        <f t="shared" ref="CX9:CX32" si="75">CW9/$CW$8*100</f>
        <v>94.107065764858248</v>
      </c>
      <c r="CY9" s="32">
        <f t="shared" si="18"/>
        <v>0.43171679378327815</v>
      </c>
      <c r="CZ9" s="32">
        <f t="shared" si="18"/>
        <v>0.49561087926320335</v>
      </c>
      <c r="DA9" s="32">
        <f t="shared" ref="DA9:DA32" si="76">(DS9*12)/$DN9</f>
        <v>0.46207575893256919</v>
      </c>
      <c r="DB9" s="13">
        <f t="shared" ref="DB9:DB32" si="77">DA9/$DA$8*100</f>
        <v>96.504797298161677</v>
      </c>
      <c r="DC9" s="32">
        <f t="shared" si="19"/>
        <v>0.37610817587534701</v>
      </c>
      <c r="DD9" s="32">
        <f t="shared" si="19"/>
        <v>0.42983791528611087</v>
      </c>
      <c r="DE9" s="32">
        <f t="shared" ref="DE9:DE32" si="78">(DV9*12)/$DO9</f>
        <v>0.33313143549364022</v>
      </c>
      <c r="DF9" s="13">
        <f t="shared" ref="DF9:DF32" si="79">DE9/$DE$8*100</f>
        <v>96.906192309791422</v>
      </c>
      <c r="DG9" s="32">
        <f t="shared" si="20"/>
        <v>0.26953361599030889</v>
      </c>
      <c r="DH9" s="32">
        <f t="shared" si="20"/>
        <v>0.30890369473046636</v>
      </c>
      <c r="DI9" s="110">
        <f t="shared" ref="DI9:DI32" si="80">(DW9*12)/(DM9*2)</f>
        <v>0.38422794646711755</v>
      </c>
      <c r="DJ9" s="34">
        <f t="shared" ref="DJ9:DJ32" si="81">1-CW9</f>
        <v>0.48193984746006624</v>
      </c>
      <c r="DK9" s="32">
        <f t="shared" si="21"/>
        <v>0.53792424106743075</v>
      </c>
      <c r="DL9" s="48">
        <f t="shared" si="22"/>
        <v>0.66686856450635978</v>
      </c>
      <c r="DM9" s="36">
        <f>MN!C8</f>
        <v>6949</v>
      </c>
      <c r="DN9" s="13">
        <f>MN!D8</f>
        <v>11167</v>
      </c>
      <c r="DO9" s="52">
        <f>MN!E8</f>
        <v>19812</v>
      </c>
      <c r="DP9" s="36">
        <f>Rent!BZ10</f>
        <v>300</v>
      </c>
      <c r="DQ9" s="13">
        <f>Rent!CA10</f>
        <v>250</v>
      </c>
      <c r="DR9" s="13">
        <f>Rent!CB10</f>
        <v>287</v>
      </c>
      <c r="DS9" s="13">
        <f>Rent!CF10</f>
        <v>430</v>
      </c>
      <c r="DT9" s="13">
        <f>Rent!CG10</f>
        <v>350</v>
      </c>
      <c r="DU9" s="13">
        <f>Rent!CH10</f>
        <v>400</v>
      </c>
      <c r="DV9" s="13">
        <f>Rent!CL10</f>
        <v>550</v>
      </c>
      <c r="DW9" s="13">
        <f>Rent!CM10</f>
        <v>445</v>
      </c>
      <c r="DX9" s="52">
        <f>Rent!CN10</f>
        <v>510</v>
      </c>
      <c r="DY9" s="4">
        <v>79.900000000000006</v>
      </c>
      <c r="DZ9" s="5">
        <v>79.099999999999994</v>
      </c>
      <c r="EA9" s="37">
        <f t="shared" ref="EA9:EA32" si="82">(ET9*12)/$EQ9</f>
        <v>0.70515318525116444</v>
      </c>
      <c r="EB9" s="13">
        <f t="shared" ref="EB9:EB32" si="83">EA9/$EA$8*100</f>
        <v>99.187495454150849</v>
      </c>
      <c r="EC9" s="32">
        <f t="shared" si="23"/>
        <v>0.59381320863255949</v>
      </c>
      <c r="ED9" s="32">
        <f t="shared" si="23"/>
        <v>0.66803985971162938</v>
      </c>
      <c r="EE9" s="32">
        <f t="shared" ref="EE9:EE32" si="84">(EW9*12)/$ER9</f>
        <v>0.41669772642564296</v>
      </c>
      <c r="EF9" s="13">
        <f t="shared" ref="EF9:EF31" si="85">EE9/$EE$8*100</f>
        <v>97.203012500813486</v>
      </c>
      <c r="EG9" s="32">
        <f t="shared" si="24"/>
        <v>0.35557212076034289</v>
      </c>
      <c r="EH9" s="32">
        <f t="shared" si="24"/>
        <v>0.39880730525531122</v>
      </c>
      <c r="EI9" s="32">
        <f t="shared" ref="EI9:EI32" si="86">(EZ9*12)/$ES9</f>
        <v>0.3828241430700447</v>
      </c>
      <c r="EJ9" s="13">
        <f t="shared" ref="EJ9:EJ32" si="87">EI9/$EI$8*100</f>
        <v>99.233904384533702</v>
      </c>
      <c r="EK9" s="32">
        <f t="shared" si="25"/>
        <v>0.31576005961251863</v>
      </c>
      <c r="EL9" s="32">
        <f t="shared" si="25"/>
        <v>0.36326378539493293</v>
      </c>
      <c r="EM9" s="110">
        <f t="shared" ref="EM9:EM32" si="88">(FA9*12)/(EQ9*2)</f>
        <v>0.41938057859674516</v>
      </c>
      <c r="EN9" s="34">
        <f t="shared" ref="EN9:EN32" si="89">1-EA9</f>
        <v>0.29484681474883556</v>
      </c>
      <c r="EO9" s="32">
        <f t="shared" si="26"/>
        <v>0.58330227357435704</v>
      </c>
      <c r="EP9" s="48">
        <f t="shared" si="27"/>
        <v>0.61717585692995525</v>
      </c>
      <c r="EQ9" s="36">
        <f>ON!C8</f>
        <v>8083.35</v>
      </c>
      <c r="ER9" s="13">
        <f>ON!D8</f>
        <v>16098</v>
      </c>
      <c r="ES9" s="52">
        <f>ON!E8</f>
        <v>21472</v>
      </c>
      <c r="ET9" s="36">
        <f>Rent!CT10</f>
        <v>475</v>
      </c>
      <c r="EU9" s="13">
        <f>Rent!CU10</f>
        <v>400</v>
      </c>
      <c r="EV9" s="13">
        <f>Rent!CV10</f>
        <v>450</v>
      </c>
      <c r="EW9" s="13">
        <f>Rent!CZ10</f>
        <v>559</v>
      </c>
      <c r="EX9" s="13">
        <f>Rent!DA10</f>
        <v>477</v>
      </c>
      <c r="EY9" s="13">
        <f>Rent!DB10</f>
        <v>535</v>
      </c>
      <c r="EZ9" s="13">
        <f>Rent!DF10</f>
        <v>685</v>
      </c>
      <c r="FA9" s="13">
        <f>Rent!DG10</f>
        <v>565</v>
      </c>
      <c r="FB9" s="52">
        <f>Rent!DH10</f>
        <v>650</v>
      </c>
      <c r="FC9" s="4">
        <v>82.2</v>
      </c>
      <c r="FD9" s="5">
        <v>84</v>
      </c>
      <c r="FE9" s="37">
        <f t="shared" ref="FE9:FE32" si="90">(FX9*12)/$FU9</f>
        <v>0.63834919928000144</v>
      </c>
      <c r="FF9" s="13">
        <f t="shared" ref="FF9:FF32" si="91">FE9/$FE$8*100</f>
        <v>96.441954644308865</v>
      </c>
      <c r="FG9" s="32">
        <f t="shared" si="28"/>
        <v>0.55669988309302454</v>
      </c>
      <c r="FH9" s="32">
        <f t="shared" si="28"/>
        <v>0.60865853884837351</v>
      </c>
      <c r="FI9" s="32">
        <f t="shared" ref="FI9:FI32" si="92">(GA9*12)/$FV9</f>
        <v>0.40253447633246364</v>
      </c>
      <c r="FJ9" s="13">
        <f t="shared" ref="FJ9:FJ32" si="93">FI9/$FI$8*100</f>
        <v>98.594111069698101</v>
      </c>
      <c r="FK9" s="32">
        <f t="shared" si="29"/>
        <v>0.34662691017517705</v>
      </c>
      <c r="FL9" s="32">
        <f t="shared" si="29"/>
        <v>0.38017144986954904</v>
      </c>
      <c r="FM9" s="32">
        <f t="shared" ref="FM9:FM32" si="94">(GD9*12)/$FW9</f>
        <v>0.36885245901639346</v>
      </c>
      <c r="FN9" s="13">
        <f t="shared" ref="FN9:FN32" si="95">FM9/$FM$8*100</f>
        <v>96.527178602243325</v>
      </c>
      <c r="FO9" s="32">
        <f t="shared" si="30"/>
        <v>0.31743666169895679</v>
      </c>
      <c r="FP9" s="32">
        <f t="shared" si="30"/>
        <v>0.3520864381520119</v>
      </c>
      <c r="FQ9" s="110">
        <f t="shared" ref="FQ9:FQ32" si="96">(GE9*12)/(FU9*2)</f>
        <v>0.42160737812911725</v>
      </c>
      <c r="FR9" s="34">
        <f t="shared" ref="FR9:FR32" si="97">1-FE9</f>
        <v>0.36165080071999856</v>
      </c>
      <c r="FS9" s="32">
        <f t="shared" si="31"/>
        <v>0.59746552366753636</v>
      </c>
      <c r="FT9" s="48">
        <f t="shared" si="32"/>
        <v>0.63114754098360648</v>
      </c>
      <c r="FU9" s="36">
        <f>ON!C8</f>
        <v>8083.35</v>
      </c>
      <c r="FV9" s="13">
        <f>ON!D8</f>
        <v>16098</v>
      </c>
      <c r="FW9" s="52">
        <f>ON!E8</f>
        <v>21472</v>
      </c>
      <c r="FX9" s="36">
        <f>Rent!DN10</f>
        <v>430</v>
      </c>
      <c r="FY9" s="13">
        <f>Rent!DO10</f>
        <v>375</v>
      </c>
      <c r="FZ9" s="13">
        <f>Rent!DP10</f>
        <v>410</v>
      </c>
      <c r="GA9" s="13">
        <f>Rent!DT10</f>
        <v>540</v>
      </c>
      <c r="GB9" s="13">
        <f>Rent!DU10</f>
        <v>465</v>
      </c>
      <c r="GC9" s="13">
        <f>Rent!DV10</f>
        <v>510</v>
      </c>
      <c r="GD9" s="13">
        <f>Rent!DZ10</f>
        <v>660</v>
      </c>
      <c r="GE9" s="13">
        <f>Rent!EA10</f>
        <v>568</v>
      </c>
      <c r="GF9" s="52">
        <f>Rent!EB10</f>
        <v>630</v>
      </c>
      <c r="GG9" s="32">
        <v>81</v>
      </c>
      <c r="GH9" s="5">
        <v>84</v>
      </c>
      <c r="GI9" s="37">
        <f t="shared" ref="GI9:GI32" si="98">(HB9*12)/$GY9</f>
        <v>0.56263801517935008</v>
      </c>
      <c r="GJ9" s="13">
        <f t="shared" ref="GJ9:GJ32" si="99">GI9/$GI$8*100</f>
        <v>98.926475729271502</v>
      </c>
      <c r="GK9" s="32">
        <f t="shared" si="33"/>
        <v>0.48692683107869877</v>
      </c>
      <c r="GL9" s="32">
        <f t="shared" si="33"/>
        <v>0.51958655755348959</v>
      </c>
      <c r="GM9" s="32">
        <f t="shared" ref="GM9:GM32" si="100">(HE9*12)/$GZ9</f>
        <v>0.33544539694371972</v>
      </c>
      <c r="GN9" s="13">
        <f t="shared" ref="GN9:GN32" si="101">GM9/$GM$8*100</f>
        <v>98.279616297545942</v>
      </c>
      <c r="GO9" s="32">
        <f t="shared" si="34"/>
        <v>0.29444651509504288</v>
      </c>
      <c r="GP9" s="32">
        <f t="shared" si="34"/>
        <v>0.31680954155795749</v>
      </c>
      <c r="GQ9" s="32">
        <f t="shared" ref="GQ9:GQ32" si="102">(HH9*12)/$HA9</f>
        <v>0.29619970193740686</v>
      </c>
      <c r="GR9" s="13">
        <f t="shared" ref="GR9:GR32" si="103">GQ9/$GQ$8*100</f>
        <v>97.202868852459019</v>
      </c>
      <c r="GS9" s="32">
        <f t="shared" si="35"/>
        <v>0.26266766020864379</v>
      </c>
      <c r="GT9" s="32">
        <f t="shared" si="35"/>
        <v>0.27943368107302535</v>
      </c>
      <c r="GU9" s="110">
        <f t="shared" ref="GU9:GU32" si="104">(HI9*12)/(GY9*2)</f>
        <v>0.34886526007162871</v>
      </c>
      <c r="GV9" s="34">
        <f t="shared" ref="GV9:GV32" si="105">1-GI9</f>
        <v>0.43736198482064992</v>
      </c>
      <c r="GW9" s="32">
        <f t="shared" si="36"/>
        <v>0.66455460305628034</v>
      </c>
      <c r="GX9" s="48">
        <f t="shared" si="37"/>
        <v>0.70380029806259314</v>
      </c>
      <c r="GY9" s="36">
        <f>ON!C8</f>
        <v>8083.35</v>
      </c>
      <c r="GZ9" s="13">
        <f>ON!D8</f>
        <v>16098</v>
      </c>
      <c r="HA9" s="52">
        <f>ON!E8</f>
        <v>21472</v>
      </c>
      <c r="HB9" s="36">
        <f>Rent!EH10</f>
        <v>379</v>
      </c>
      <c r="HC9" s="13">
        <f>Rent!EI10</f>
        <v>328</v>
      </c>
      <c r="HD9" s="13">
        <f>Rent!EJ10</f>
        <v>350</v>
      </c>
      <c r="HE9" s="13">
        <f>Rent!EN10</f>
        <v>450</v>
      </c>
      <c r="HF9" s="13">
        <f>Rent!EO10</f>
        <v>395</v>
      </c>
      <c r="HG9" s="13">
        <f>Rent!EP10</f>
        <v>425</v>
      </c>
      <c r="HH9" s="13">
        <f>Rent!ET10</f>
        <v>530</v>
      </c>
      <c r="HI9" s="13">
        <f>Rent!EU10</f>
        <v>470</v>
      </c>
      <c r="HJ9" s="52">
        <f>Rent!EV10</f>
        <v>500</v>
      </c>
      <c r="HK9" s="4">
        <v>82.4</v>
      </c>
      <c r="HL9" s="5">
        <v>84</v>
      </c>
      <c r="HM9" s="37">
        <f t="shared" si="38"/>
        <v>0.65835411471321692</v>
      </c>
      <c r="HN9" s="13">
        <f t="shared" ref="HN9:HN32" si="106">HM9/$HM$8*100</f>
        <v>90.760023019374628</v>
      </c>
      <c r="HO9" s="32">
        <f t="shared" si="39"/>
        <v>0.5685785536159601</v>
      </c>
      <c r="HP9" s="32">
        <f t="shared" si="39"/>
        <v>0.62842892768079806</v>
      </c>
      <c r="HQ9" s="32">
        <f t="shared" si="40"/>
        <v>0.44465030106530801</v>
      </c>
      <c r="HR9" s="13">
        <f t="shared" ref="HR9:HR32" si="107">HQ9/$HQ$8*100</f>
        <v>102.87763803280245</v>
      </c>
      <c r="HS9" s="32">
        <f t="shared" si="41"/>
        <v>0.37795275590551181</v>
      </c>
      <c r="HT9" s="32">
        <f t="shared" si="41"/>
        <v>0.42241778601204261</v>
      </c>
      <c r="HU9" s="32">
        <f t="shared" si="42"/>
        <v>0.35609948677457559</v>
      </c>
      <c r="HV9" s="13">
        <f t="shared" ref="HV9:HV32" si="108">HU9/$HU$8*100</f>
        <v>91.778974465889206</v>
      </c>
      <c r="HW9" s="32">
        <f t="shared" si="43"/>
        <v>0.29609159099881566</v>
      </c>
      <c r="HX9" s="32">
        <f t="shared" si="43"/>
        <v>0.34346624555862615</v>
      </c>
      <c r="HY9" s="112">
        <f t="shared" ref="HY9:HY32" si="109">(IM9*12)/(IC9*2)</f>
        <v>0.37406483790523692</v>
      </c>
      <c r="HZ9" s="34">
        <f t="shared" si="44"/>
        <v>0.34164588528678308</v>
      </c>
      <c r="IA9" s="32">
        <f t="shared" si="45"/>
        <v>0.55534969893469199</v>
      </c>
      <c r="IB9" s="32">
        <f t="shared" si="46"/>
        <v>0.64390051322542441</v>
      </c>
      <c r="IC9" s="36">
        <f>QU!C8</f>
        <v>6015</v>
      </c>
      <c r="ID9" s="13">
        <f>QU!D8</f>
        <v>10795</v>
      </c>
      <c r="IE9" s="52">
        <f>QU!E8</f>
        <v>15198</v>
      </c>
      <c r="IF9" s="36">
        <v>330</v>
      </c>
      <c r="IG9" s="13">
        <f>Rent!FC10</f>
        <v>285</v>
      </c>
      <c r="IH9" s="13">
        <f>Rent!FD10</f>
        <v>315</v>
      </c>
      <c r="II9" s="13">
        <v>400</v>
      </c>
      <c r="IJ9" s="13">
        <f>Rent!FI10</f>
        <v>340</v>
      </c>
      <c r="IK9" s="13">
        <f>Rent!FJ10</f>
        <v>380</v>
      </c>
      <c r="IL9" s="13">
        <v>451</v>
      </c>
      <c r="IM9" s="13">
        <f>Rent!FO10</f>
        <v>375</v>
      </c>
      <c r="IN9" s="52">
        <f>Rent!FP10</f>
        <v>435</v>
      </c>
      <c r="IO9" s="4">
        <v>84.8</v>
      </c>
      <c r="IP9" s="5">
        <v>83.3</v>
      </c>
      <c r="IQ9" s="37">
        <f t="shared" ref="IQ9:IQ32" si="110">(JJ9*12)/$JG9</f>
        <v>0.65835411471321692</v>
      </c>
      <c r="IR9" s="13">
        <f t="shared" ref="IR9:IR32" si="111">IQ9/$IQ$8*100</f>
        <v>93.641293591418275</v>
      </c>
      <c r="IS9" s="32">
        <f t="shared" si="47"/>
        <v>0.55860349127182041</v>
      </c>
      <c r="IT9" s="32">
        <f t="shared" si="47"/>
        <v>0.62842892768079806</v>
      </c>
      <c r="IU9" s="32">
        <f t="shared" ref="IU9:IU32" si="112">(JM9*12)/$JH9</f>
        <v>0.46688281611857341</v>
      </c>
      <c r="IV9" s="13">
        <f t="shared" ref="IV9:IV32" si="113">IU9/$IU$8*100</f>
        <v>106.6541589226142</v>
      </c>
      <c r="IW9" s="32">
        <f t="shared" si="48"/>
        <v>0.38351088466882816</v>
      </c>
      <c r="IX9" s="32">
        <f t="shared" si="48"/>
        <v>0.44465030106530801</v>
      </c>
      <c r="IY9" s="32">
        <f t="shared" ref="IY9:IY32" si="114">(JP9*12)/$JI9</f>
        <v>0.37899723647848399</v>
      </c>
      <c r="IZ9" s="13">
        <f t="shared" ref="IZ9:IZ32" si="115">IY9/$IY$8*100</f>
        <v>95.115590183321927</v>
      </c>
      <c r="JA9" s="32">
        <f t="shared" si="49"/>
        <v>0.33557046979865773</v>
      </c>
      <c r="JB9" s="32">
        <f t="shared" si="49"/>
        <v>0.36320568495854716</v>
      </c>
      <c r="JC9" s="110">
        <f t="shared" ref="JC9:JC32" si="116">(JQ9*12)/(JG9*2)</f>
        <v>0.42394014962593518</v>
      </c>
      <c r="JD9" s="34">
        <f t="shared" ref="JD9:JD32" si="117">1-IQ9</f>
        <v>0.34164588528678308</v>
      </c>
      <c r="JE9" s="32">
        <f t="shared" si="50"/>
        <v>0.53311718388142659</v>
      </c>
      <c r="JF9" s="48">
        <f t="shared" si="51"/>
        <v>0.62100276352151607</v>
      </c>
      <c r="JG9" s="36">
        <f>QU!C8</f>
        <v>6015</v>
      </c>
      <c r="JH9" s="13">
        <f>QU!D8</f>
        <v>10795</v>
      </c>
      <c r="JI9" s="52">
        <f>QU!E8</f>
        <v>15198</v>
      </c>
      <c r="JJ9" s="36">
        <f>Rent!FV10</f>
        <v>330</v>
      </c>
      <c r="JK9" s="13">
        <f>Rent!FW10</f>
        <v>280</v>
      </c>
      <c r="JL9" s="13">
        <f>Rent!FX10</f>
        <v>315</v>
      </c>
      <c r="JM9" s="13">
        <f>Rent!GB10</f>
        <v>420</v>
      </c>
      <c r="JN9" s="13">
        <f>Rent!GC10</f>
        <v>345</v>
      </c>
      <c r="JO9" s="13">
        <f>Rent!GD10</f>
        <v>400</v>
      </c>
      <c r="JP9" s="13">
        <f>Rent!GH10</f>
        <v>480</v>
      </c>
      <c r="JQ9" s="13">
        <f>Rent!GI10</f>
        <v>425</v>
      </c>
      <c r="JR9" s="52">
        <f>Rent!GJ10</f>
        <v>460</v>
      </c>
      <c r="JS9" s="4">
        <v>84.6</v>
      </c>
      <c r="JT9" s="5">
        <v>83.3</v>
      </c>
      <c r="JU9" s="42">
        <f>(Rent!GO10*12*'City Affordability'!$D$1)/NB!C8</f>
        <v>0.97228144989339016</v>
      </c>
      <c r="JV9" s="32">
        <f>(Rent!GP10*12*'City Affordability'!$D$1)/NB!D8</f>
        <v>0.36337770551773196</v>
      </c>
      <c r="JW9" s="32">
        <f>(Rent!GQ10*12*'City Affordability'!$D$1)/NB!E8</f>
        <v>0.35423598669055539</v>
      </c>
      <c r="JX9" s="42">
        <f>(Rent!GT10*12*'City Affordability'!$D$1)/NB!C8</f>
        <v>0.7407858665854401</v>
      </c>
      <c r="JY9" s="32">
        <f>(Rent!GU10*12*'City Affordability'!$D$1)/NB!D8</f>
        <v>0.28614978152626763</v>
      </c>
      <c r="JZ9" s="32">
        <f>(Rent!GV10*12*'City Affordability'!$D$1)/NB!E8</f>
        <v>0.28734749594744474</v>
      </c>
      <c r="KA9" s="37">
        <f>(Rent!GY10*12*'City Affordability'!$D$1)/NS!C8</f>
        <v>0.55729755939873926</v>
      </c>
      <c r="KB9" s="32">
        <f>(Rent!GZ10*12*'City Affordability'!$D$1)/NS!D8</f>
        <v>0.3350890393779784</v>
      </c>
      <c r="KC9" s="32">
        <f>(Rent!HA10*12*'City Affordability'!$D$1)/NS!E8</f>
        <v>0.31596415532691668</v>
      </c>
      <c r="KD9" s="37">
        <f>(Rent!HD10*12*'City Affordability'!$D$1)/PEI!C8</f>
        <v>0.33039536640644673</v>
      </c>
      <c r="KE9" s="32">
        <f>(Rent!HE10*12*'City Affordability'!$D$1)/PEI!D8</f>
        <v>0.25407113343595561</v>
      </c>
      <c r="KF9" s="32">
        <f>(Rent!HF10*12*'City Affordability'!$D$1)/PEI!E8</f>
        <v>0.21692159589260884</v>
      </c>
      <c r="KG9" s="42">
        <f>(Rent!HI10*12*'City Affordability'!$D$1)/NFL!C8</f>
        <v>0.72053716137994905</v>
      </c>
      <c r="KH9" s="32">
        <f>(Rent!HJ10*12*'City Affordability'!$D$1)/NFL!D8</f>
        <v>0.30258362355227991</v>
      </c>
      <c r="KI9" s="39">
        <f>(Rent!HK10*12*'City Affordability'!$D$1)/NFL!E8</f>
        <v>0.30767117643019021</v>
      </c>
      <c r="KJ9" s="43">
        <v>0.4</v>
      </c>
    </row>
    <row r="10" spans="1:296" x14ac:dyDescent="0.25">
      <c r="A10" s="45">
        <v>1992</v>
      </c>
      <c r="B10" s="34">
        <f t="shared" si="52"/>
        <v>0.9046153846153846</v>
      </c>
      <c r="C10" s="13">
        <f t="shared" si="53"/>
        <v>94.452955465587038</v>
      </c>
      <c r="D10" s="32">
        <f t="shared" si="0"/>
        <v>0.77538461538461534</v>
      </c>
      <c r="E10" s="32">
        <f t="shared" si="0"/>
        <v>0.87692307692307692</v>
      </c>
      <c r="F10" s="32">
        <f t="shared" si="54"/>
        <v>0.53690248565965581</v>
      </c>
      <c r="G10" s="13">
        <f t="shared" si="55"/>
        <v>96.012481835564046</v>
      </c>
      <c r="H10" s="32">
        <f t="shared" si="1"/>
        <v>0.47724665391969406</v>
      </c>
      <c r="I10" s="32">
        <f t="shared" si="1"/>
        <v>0.51854684512428295</v>
      </c>
      <c r="J10" s="32">
        <f t="shared" si="2"/>
        <v>0.51167441039816508</v>
      </c>
      <c r="K10" s="13">
        <f t="shared" si="56"/>
        <v>93.106468606380403</v>
      </c>
      <c r="L10" s="32">
        <f t="shared" si="3"/>
        <v>0.45874257483973419</v>
      </c>
      <c r="M10" s="32">
        <f t="shared" si="4"/>
        <v>0.49403046521202143</v>
      </c>
      <c r="N10" s="110">
        <f t="shared" si="57"/>
        <v>0.6</v>
      </c>
      <c r="O10" s="34">
        <f t="shared" si="5"/>
        <v>9.5384615384615401E-2</v>
      </c>
      <c r="P10" s="32">
        <f t="shared" si="6"/>
        <v>0.46309751434034419</v>
      </c>
      <c r="Q10" s="48">
        <f t="shared" si="7"/>
        <v>0.48832558960183492</v>
      </c>
      <c r="R10" s="36">
        <f>BC!C9</f>
        <v>6500</v>
      </c>
      <c r="S10" s="13">
        <f>BC!D9</f>
        <v>13075</v>
      </c>
      <c r="T10" s="52">
        <f>BC!E9</f>
        <v>17003</v>
      </c>
      <c r="U10" s="36">
        <f>Rent!C11</f>
        <v>490</v>
      </c>
      <c r="V10" s="13">
        <f>Rent!D11</f>
        <v>420</v>
      </c>
      <c r="W10" s="13">
        <f>Rent!E11</f>
        <v>475</v>
      </c>
      <c r="X10" s="13">
        <f>Rent!I11</f>
        <v>585</v>
      </c>
      <c r="Y10" s="13">
        <f>Rent!J11</f>
        <v>520</v>
      </c>
      <c r="Z10" s="13">
        <f>Rent!K11</f>
        <v>565</v>
      </c>
      <c r="AA10" s="13">
        <f>Rent!O11</f>
        <v>725</v>
      </c>
      <c r="AB10" s="13">
        <f>Rent!P11</f>
        <v>650</v>
      </c>
      <c r="AC10" s="52">
        <f>Rent!Q11</f>
        <v>700</v>
      </c>
      <c r="AD10" s="4">
        <v>84.3</v>
      </c>
      <c r="AE10" s="4">
        <v>82.9</v>
      </c>
      <c r="AF10" s="37">
        <f>(Rent!V11*12*'City Affordability'!$D$1)/BC!C9</f>
        <v>0.53784615384615386</v>
      </c>
      <c r="AG10" s="32">
        <f>(Rent!W11*12*'City Affordability'!$D$1)/BC!D9</f>
        <v>0.32978967495219885</v>
      </c>
      <c r="AH10" s="39">
        <f>(Rent!X11*12*'City Affordability'!$D$1)/BC!E9</f>
        <v>0.32182556019525965</v>
      </c>
      <c r="AI10" s="37">
        <f t="shared" si="58"/>
        <v>0.7407407407407407</v>
      </c>
      <c r="AJ10" s="13">
        <f t="shared" si="59"/>
        <v>87.31040564373896</v>
      </c>
      <c r="AK10" s="32">
        <f t="shared" si="8"/>
        <v>0.68930041152263377</v>
      </c>
      <c r="AL10" s="32">
        <f t="shared" si="8"/>
        <v>0.72016460905349799</v>
      </c>
      <c r="AM10" s="32">
        <f t="shared" si="60"/>
        <v>0.4749935880995127</v>
      </c>
      <c r="AN10" s="13">
        <f t="shared" si="61"/>
        <v>91.095413828807011</v>
      </c>
      <c r="AO10" s="32">
        <f t="shared" si="9"/>
        <v>0.42575019235701461</v>
      </c>
      <c r="AP10" s="32">
        <f t="shared" si="9"/>
        <v>0.46165683508591948</v>
      </c>
      <c r="AQ10" s="32">
        <f t="shared" si="62"/>
        <v>0.37495924356048255</v>
      </c>
      <c r="AR10" s="13">
        <f t="shared" si="63"/>
        <v>85.550483643082273</v>
      </c>
      <c r="AS10" s="32">
        <f t="shared" si="10"/>
        <v>0.34235409194652755</v>
      </c>
      <c r="AT10" s="32">
        <f t="shared" si="10"/>
        <v>0.36517769807629608</v>
      </c>
      <c r="AU10" s="110">
        <f t="shared" si="64"/>
        <v>0.54012345679012341</v>
      </c>
      <c r="AV10" s="34">
        <f t="shared" si="65"/>
        <v>0.2592592592592593</v>
      </c>
      <c r="AW10" s="32">
        <f t="shared" si="11"/>
        <v>0.52500641190048736</v>
      </c>
      <c r="AX10" s="48">
        <f t="shared" si="12"/>
        <v>0.62504075643951751</v>
      </c>
      <c r="AY10" s="36">
        <f>AB!D9</f>
        <v>5832</v>
      </c>
      <c r="AZ10" s="13">
        <f>AB!E9</f>
        <v>11697</v>
      </c>
      <c r="BA10" s="52">
        <f>AB!F9</f>
        <v>18402</v>
      </c>
      <c r="BB10" s="36">
        <f>Rent!AB11</f>
        <v>360</v>
      </c>
      <c r="BC10" s="13">
        <f>Rent!AC11</f>
        <v>335</v>
      </c>
      <c r="BD10" s="13">
        <f>Rent!AD11</f>
        <v>350</v>
      </c>
      <c r="BE10" s="13">
        <f>Rent!AH11</f>
        <v>463</v>
      </c>
      <c r="BF10" s="13">
        <f>Rent!AI11</f>
        <v>415</v>
      </c>
      <c r="BG10" s="13">
        <f>Rent!AJ11</f>
        <v>450</v>
      </c>
      <c r="BH10" s="13">
        <f>Rent!AN11</f>
        <v>575</v>
      </c>
      <c r="BI10" s="13">
        <f>Rent!AO11</f>
        <v>525</v>
      </c>
      <c r="BJ10" s="52">
        <f>Rent!AP11</f>
        <v>560</v>
      </c>
      <c r="BK10" s="103">
        <v>79.5</v>
      </c>
      <c r="BL10" s="5">
        <v>83.1</v>
      </c>
      <c r="BM10" s="37">
        <f t="shared" si="66"/>
        <v>0.75102880658436211</v>
      </c>
      <c r="BN10" s="13">
        <f t="shared" si="67"/>
        <v>93.888083509997088</v>
      </c>
      <c r="BO10" s="32">
        <f t="shared" si="13"/>
        <v>0.63786008230452673</v>
      </c>
      <c r="BP10" s="32">
        <f t="shared" si="13"/>
        <v>0.72016460905349799</v>
      </c>
      <c r="BQ10" s="32">
        <f t="shared" si="68"/>
        <v>0.4360092331367017</v>
      </c>
      <c r="BR10" s="13">
        <f t="shared" si="69"/>
        <v>95.262038410800983</v>
      </c>
      <c r="BS10" s="32">
        <f t="shared" si="14"/>
        <v>0.3847140292382662</v>
      </c>
      <c r="BT10" s="32">
        <f t="shared" si="14"/>
        <v>0.42062067196717107</v>
      </c>
      <c r="BU10" s="32">
        <f t="shared" si="70"/>
        <v>0.34561460710792308</v>
      </c>
      <c r="BV10" s="13">
        <f t="shared" si="71"/>
        <v>91.599507739057799</v>
      </c>
      <c r="BW10" s="32">
        <f t="shared" si="15"/>
        <v>0.30322791000978155</v>
      </c>
      <c r="BX10" s="32">
        <f t="shared" si="15"/>
        <v>0.33257254646234102</v>
      </c>
      <c r="BY10" s="110">
        <f t="shared" si="72"/>
        <v>0.47839506172839508</v>
      </c>
      <c r="BZ10" s="34">
        <f t="shared" si="73"/>
        <v>0.24897119341563789</v>
      </c>
      <c r="CA10" s="32">
        <f t="shared" si="16"/>
        <v>0.5639907668632983</v>
      </c>
      <c r="CB10" s="48">
        <f t="shared" si="17"/>
        <v>0.65438539289207687</v>
      </c>
      <c r="CC10" s="13">
        <f>AB!D9</f>
        <v>5832</v>
      </c>
      <c r="CD10" s="13">
        <f>AB!E9</f>
        <v>11697</v>
      </c>
      <c r="CE10" s="52">
        <f>AB!F9</f>
        <v>18402</v>
      </c>
      <c r="CF10" s="36">
        <f>Rent!AV11</f>
        <v>365</v>
      </c>
      <c r="CG10" s="13">
        <f>Rent!AW11</f>
        <v>310</v>
      </c>
      <c r="CH10" s="13">
        <f>Rent!AX11</f>
        <v>350</v>
      </c>
      <c r="CI10" s="13">
        <f>Rent!BB11</f>
        <v>425</v>
      </c>
      <c r="CJ10" s="13">
        <f>Rent!BC11</f>
        <v>375</v>
      </c>
      <c r="CK10" s="13">
        <f>Rent!BD11</f>
        <v>410</v>
      </c>
      <c r="CL10" s="13">
        <f>Rent!BH11</f>
        <v>530</v>
      </c>
      <c r="CM10" s="13">
        <f>Rent!BI11</f>
        <v>465</v>
      </c>
      <c r="CN10" s="52">
        <f>Rent!BJ11</f>
        <v>510</v>
      </c>
      <c r="CO10" s="4">
        <v>82</v>
      </c>
      <c r="CP10" s="5">
        <v>83.1</v>
      </c>
      <c r="CQ10" s="37">
        <f>(Rent!BO11*12*'City Affordability'!$D$1)/SK!C9</f>
        <v>0.38800071851984913</v>
      </c>
      <c r="CR10" s="32">
        <f>(Rent!BP11*12*'City Affordability'!$D$1)/SK!D9</f>
        <v>0.26118097776297161</v>
      </c>
      <c r="CS10" s="32">
        <f>(Rent!BQ11*12*'City Affordability'!$D$1)/SK!E9</f>
        <v>0.22385384748800369</v>
      </c>
      <c r="CT10" s="37">
        <f>(Rent!BT11*12*'City Affordability'!$D$1)/SK!C9</f>
        <v>0.39374887731273578</v>
      </c>
      <c r="CU10" s="32">
        <f>(Rent!BU11*12*'City Affordability'!$D$1)/SK!D9</f>
        <v>0.24252519363704506</v>
      </c>
      <c r="CV10" s="32">
        <f>(Rent!BV11*12*'City Affordability'!$D$1)/SK!E9</f>
        <v>0.20535352951378852</v>
      </c>
      <c r="CW10" s="37">
        <f t="shared" si="74"/>
        <v>0.52240067624683006</v>
      </c>
      <c r="CX10" s="13">
        <f t="shared" si="75"/>
        <v>94.895533953226263</v>
      </c>
      <c r="CY10" s="32">
        <f t="shared" si="18"/>
        <v>0.44125105663567205</v>
      </c>
      <c r="CZ10" s="32">
        <f t="shared" si="18"/>
        <v>0.49873203719357567</v>
      </c>
      <c r="DA10" s="32">
        <f t="shared" si="76"/>
        <v>0.4300374653852419</v>
      </c>
      <c r="DB10" s="13">
        <f t="shared" si="77"/>
        <v>89.813580620389558</v>
      </c>
      <c r="DC10" s="32">
        <f t="shared" si="19"/>
        <v>0.35087147743932234</v>
      </c>
      <c r="DD10" s="32">
        <f t="shared" si="19"/>
        <v>0.39876201335722428</v>
      </c>
      <c r="DE10" s="32">
        <f t="shared" si="78"/>
        <v>0.32424465733235075</v>
      </c>
      <c r="DF10" s="13">
        <f t="shared" si="79"/>
        <v>94.321075020466111</v>
      </c>
      <c r="DG10" s="32">
        <f t="shared" si="20"/>
        <v>0.26529108327192336</v>
      </c>
      <c r="DH10" s="32">
        <f t="shared" si="20"/>
        <v>0.31245394252026532</v>
      </c>
      <c r="DI10" s="110">
        <f t="shared" si="80"/>
        <v>0.38038884192730349</v>
      </c>
      <c r="DJ10" s="34">
        <f t="shared" si="81"/>
        <v>0.47759932375316994</v>
      </c>
      <c r="DK10" s="32">
        <f t="shared" si="21"/>
        <v>0.5699625346147581</v>
      </c>
      <c r="DL10" s="48">
        <f t="shared" si="22"/>
        <v>0.67575534266764925</v>
      </c>
      <c r="DM10" s="36">
        <f>MN!C9</f>
        <v>7098</v>
      </c>
      <c r="DN10" s="13">
        <f>MN!D9</f>
        <v>12278</v>
      </c>
      <c r="DO10" s="52">
        <f>MN!E9</f>
        <v>20355</v>
      </c>
      <c r="DP10" s="36">
        <f>Rent!BZ11</f>
        <v>309</v>
      </c>
      <c r="DQ10" s="13">
        <f>Rent!CA11</f>
        <v>261</v>
      </c>
      <c r="DR10" s="13">
        <f>Rent!CB11</f>
        <v>295</v>
      </c>
      <c r="DS10" s="13">
        <f>Rent!CF11</f>
        <v>440</v>
      </c>
      <c r="DT10" s="13">
        <f>Rent!CG11</f>
        <v>359</v>
      </c>
      <c r="DU10" s="13">
        <f>Rent!CH11</f>
        <v>408</v>
      </c>
      <c r="DV10" s="13">
        <f>Rent!CL11</f>
        <v>550</v>
      </c>
      <c r="DW10" s="13">
        <f>Rent!CM11</f>
        <v>450</v>
      </c>
      <c r="DX10" s="52">
        <f>Rent!CN11</f>
        <v>530</v>
      </c>
      <c r="DY10" s="4">
        <v>81.099999999999994</v>
      </c>
      <c r="DZ10" s="5">
        <v>80.099999999999994</v>
      </c>
      <c r="EA10" s="37">
        <f t="shared" si="82"/>
        <v>0.69612864800476471</v>
      </c>
      <c r="EB10" s="13">
        <f t="shared" si="83"/>
        <v>97.918095746647211</v>
      </c>
      <c r="EC10" s="32">
        <f t="shared" si="23"/>
        <v>0.58606313281715305</v>
      </c>
      <c r="ED10" s="32">
        <f t="shared" si="23"/>
        <v>0.65610482430017869</v>
      </c>
      <c r="EE10" s="32">
        <f t="shared" si="84"/>
        <v>0.4233073153022327</v>
      </c>
      <c r="EF10" s="13">
        <f t="shared" si="85"/>
        <v>98.744830248914468</v>
      </c>
      <c r="EG10" s="32">
        <f t="shared" si="24"/>
        <v>0.36304229442730079</v>
      </c>
      <c r="EH10" s="32">
        <f t="shared" si="24"/>
        <v>0.39934652387003083</v>
      </c>
      <c r="EI10" s="32">
        <f t="shared" si="86"/>
        <v>0.39309404815992732</v>
      </c>
      <c r="EJ10" s="13">
        <f t="shared" si="87"/>
        <v>101.89602169917021</v>
      </c>
      <c r="EK10" s="32">
        <f t="shared" si="25"/>
        <v>0.32712403452975919</v>
      </c>
      <c r="EL10" s="32">
        <f t="shared" si="25"/>
        <v>0.36801453884597912</v>
      </c>
      <c r="EM10" s="110">
        <f t="shared" si="88"/>
        <v>0.42882668254913642</v>
      </c>
      <c r="EN10" s="34">
        <f t="shared" si="89"/>
        <v>0.30387135199523529</v>
      </c>
      <c r="EO10" s="32">
        <f t="shared" si="26"/>
        <v>0.57669268469776735</v>
      </c>
      <c r="EP10" s="48">
        <f t="shared" si="27"/>
        <v>0.60690595184007268</v>
      </c>
      <c r="EQ10" s="36">
        <f>ON!C9</f>
        <v>8395</v>
      </c>
      <c r="ER10" s="13">
        <f>ON!D9</f>
        <v>16527</v>
      </c>
      <c r="ES10" s="52">
        <f>ON!E9</f>
        <v>22010</v>
      </c>
      <c r="ET10" s="36">
        <f>Rent!CT11</f>
        <v>487</v>
      </c>
      <c r="EU10" s="13">
        <f>Rent!CU11</f>
        <v>410</v>
      </c>
      <c r="EV10" s="13">
        <f>Rent!CV11</f>
        <v>459</v>
      </c>
      <c r="EW10" s="13">
        <f>Rent!CZ11</f>
        <v>583</v>
      </c>
      <c r="EX10" s="13">
        <f>Rent!DA11</f>
        <v>500</v>
      </c>
      <c r="EY10" s="13">
        <f>Rent!DB11</f>
        <v>550</v>
      </c>
      <c r="EZ10" s="13">
        <f>Rent!DF11</f>
        <v>721</v>
      </c>
      <c r="FA10" s="13">
        <f>Rent!DG11</f>
        <v>600</v>
      </c>
      <c r="FB10" s="52">
        <f>Rent!DH11</f>
        <v>675</v>
      </c>
      <c r="FC10" s="4">
        <v>83</v>
      </c>
      <c r="FD10" s="5">
        <v>82.8</v>
      </c>
      <c r="FE10" s="37">
        <f t="shared" si="90"/>
        <v>0.65753424657534243</v>
      </c>
      <c r="FF10" s="13">
        <f t="shared" si="91"/>
        <v>99.340436326737688</v>
      </c>
      <c r="FG10" s="32">
        <f t="shared" si="28"/>
        <v>0.57176891006551522</v>
      </c>
      <c r="FH10" s="32">
        <f t="shared" si="28"/>
        <v>0.62894580107206666</v>
      </c>
      <c r="FI10" s="32">
        <f t="shared" si="92"/>
        <v>0.41386821564712289</v>
      </c>
      <c r="FJ10" s="13">
        <f t="shared" si="93"/>
        <v>101.37012161916863</v>
      </c>
      <c r="FK10" s="32">
        <f t="shared" si="29"/>
        <v>0.36304229442730079</v>
      </c>
      <c r="FL10" s="32">
        <f t="shared" si="29"/>
        <v>0.39934652387003083</v>
      </c>
      <c r="FM10" s="32">
        <f t="shared" si="94"/>
        <v>0.38109950022716949</v>
      </c>
      <c r="FN10" s="13">
        <f t="shared" si="95"/>
        <v>99.732179153016574</v>
      </c>
      <c r="FO10" s="32">
        <f t="shared" si="30"/>
        <v>0.32167196728759656</v>
      </c>
      <c r="FP10" s="32">
        <f t="shared" si="30"/>
        <v>0.35438437074057244</v>
      </c>
      <c r="FQ10" s="110">
        <f t="shared" si="96"/>
        <v>0.42167957117331745</v>
      </c>
      <c r="FR10" s="34">
        <f t="shared" si="97"/>
        <v>0.34246575342465757</v>
      </c>
      <c r="FS10" s="32">
        <f t="shared" si="31"/>
        <v>0.58613178435287705</v>
      </c>
      <c r="FT10" s="48">
        <f t="shared" si="32"/>
        <v>0.61890049977283046</v>
      </c>
      <c r="FU10" s="36">
        <f>ON!C9</f>
        <v>8395</v>
      </c>
      <c r="FV10" s="13">
        <f>ON!D9</f>
        <v>16527</v>
      </c>
      <c r="FW10" s="52">
        <f>ON!E9</f>
        <v>22010</v>
      </c>
      <c r="FX10" s="36">
        <f>Rent!DN11</f>
        <v>460</v>
      </c>
      <c r="FY10" s="13">
        <f>Rent!DO11</f>
        <v>400</v>
      </c>
      <c r="FZ10" s="13">
        <f>Rent!DP11</f>
        <v>440</v>
      </c>
      <c r="GA10" s="13">
        <f>Rent!DT11</f>
        <v>570</v>
      </c>
      <c r="GB10" s="13">
        <f>Rent!DU11</f>
        <v>500</v>
      </c>
      <c r="GC10" s="13">
        <f>Rent!DV11</f>
        <v>550</v>
      </c>
      <c r="GD10" s="13">
        <f>Rent!DZ11</f>
        <v>699</v>
      </c>
      <c r="GE10" s="13">
        <f>Rent!EA11</f>
        <v>590</v>
      </c>
      <c r="GF10" s="52">
        <f>Rent!EB11</f>
        <v>650</v>
      </c>
      <c r="GG10" s="32">
        <v>82.1</v>
      </c>
      <c r="GH10" s="5">
        <v>82.8</v>
      </c>
      <c r="GI10" s="37">
        <f t="shared" si="98"/>
        <v>0.51459201905896368</v>
      </c>
      <c r="GJ10" s="13">
        <f t="shared" si="99"/>
        <v>90.47873323612167</v>
      </c>
      <c r="GK10" s="32">
        <f t="shared" si="33"/>
        <v>0.42882668254913642</v>
      </c>
      <c r="GL10" s="32">
        <f t="shared" si="33"/>
        <v>0.50172721858248959</v>
      </c>
      <c r="GM10" s="32">
        <f t="shared" si="100"/>
        <v>0.3267380649845707</v>
      </c>
      <c r="GN10" s="13">
        <f t="shared" si="101"/>
        <v>95.728520793725096</v>
      </c>
      <c r="GO10" s="32">
        <f t="shared" si="34"/>
        <v>0.29406425848611362</v>
      </c>
      <c r="GP10" s="32">
        <f t="shared" si="34"/>
        <v>0.32020330368487931</v>
      </c>
      <c r="GQ10" s="32">
        <f t="shared" si="102"/>
        <v>0.29986369831894594</v>
      </c>
      <c r="GR10" s="13">
        <f t="shared" si="103"/>
        <v>98.405270331667424</v>
      </c>
      <c r="GS10" s="32">
        <f t="shared" si="35"/>
        <v>0.2709677419354839</v>
      </c>
      <c r="GT10" s="32">
        <f t="shared" si="35"/>
        <v>0.2922308041799182</v>
      </c>
      <c r="GU10" s="110">
        <f t="shared" si="104"/>
        <v>0.35521143537820132</v>
      </c>
      <c r="GV10" s="34">
        <f t="shared" si="105"/>
        <v>0.48540798094103632</v>
      </c>
      <c r="GW10" s="32">
        <f t="shared" si="36"/>
        <v>0.6732619350154293</v>
      </c>
      <c r="GX10" s="48">
        <f t="shared" si="37"/>
        <v>0.70013630168105401</v>
      </c>
      <c r="GY10" s="36">
        <f>ON!C9</f>
        <v>8395</v>
      </c>
      <c r="GZ10" s="13">
        <f>ON!D9</f>
        <v>16527</v>
      </c>
      <c r="HA10" s="52">
        <f>ON!E9</f>
        <v>22010</v>
      </c>
      <c r="HB10" s="36">
        <f>Rent!EH11</f>
        <v>360</v>
      </c>
      <c r="HC10" s="13">
        <f>Rent!EI11</f>
        <v>300</v>
      </c>
      <c r="HD10" s="13">
        <f>Rent!EJ11</f>
        <v>351</v>
      </c>
      <c r="HE10" s="13">
        <f>Rent!EN11</f>
        <v>450</v>
      </c>
      <c r="HF10" s="13">
        <f>Rent!EO11</f>
        <v>405</v>
      </c>
      <c r="HG10" s="13">
        <f>Rent!EP11</f>
        <v>441</v>
      </c>
      <c r="HH10" s="13">
        <f>Rent!ET11</f>
        <v>550</v>
      </c>
      <c r="HI10" s="13">
        <f>Rent!EU11</f>
        <v>497</v>
      </c>
      <c r="HJ10" s="52">
        <f>Rent!EV11</f>
        <v>536</v>
      </c>
      <c r="HK10" s="4">
        <v>83.2</v>
      </c>
      <c r="HL10" s="5">
        <v>82.8</v>
      </c>
      <c r="HM10" s="37">
        <f t="shared" si="38"/>
        <v>0.64985451018428708</v>
      </c>
      <c r="HN10" s="13">
        <f t="shared" si="106"/>
        <v>89.588276256559467</v>
      </c>
      <c r="HO10" s="32">
        <f t="shared" si="39"/>
        <v>0.57032007759456838</v>
      </c>
      <c r="HP10" s="32">
        <f t="shared" si="39"/>
        <v>0.62075654704170713</v>
      </c>
      <c r="HQ10" s="32">
        <f t="shared" si="40"/>
        <v>0.39483425187134985</v>
      </c>
      <c r="HR10" s="13">
        <f t="shared" si="107"/>
        <v>91.351822206473855</v>
      </c>
      <c r="HS10" s="32">
        <f t="shared" si="41"/>
        <v>0.34547997038743111</v>
      </c>
      <c r="HT10" s="32">
        <f t="shared" si="41"/>
        <v>0.38002796742617423</v>
      </c>
      <c r="HU10" s="32">
        <f t="shared" si="42"/>
        <v>0.36163118748397027</v>
      </c>
      <c r="HV10" s="13">
        <f t="shared" si="108"/>
        <v>93.2046822723199</v>
      </c>
      <c r="HW10" s="32">
        <f t="shared" si="43"/>
        <v>0.30777122339061297</v>
      </c>
      <c r="HX10" s="32">
        <f t="shared" si="43"/>
        <v>0.34624262631443958</v>
      </c>
      <c r="HY10" s="112">
        <f t="shared" si="109"/>
        <v>0.3879728419010669</v>
      </c>
      <c r="HZ10" s="34">
        <f t="shared" si="44"/>
        <v>0.35014548981571292</v>
      </c>
      <c r="IA10" s="32">
        <f t="shared" si="45"/>
        <v>0.60516574812865009</v>
      </c>
      <c r="IB10" s="32">
        <f t="shared" si="46"/>
        <v>0.63836881251602973</v>
      </c>
      <c r="IC10" s="36">
        <f>QU!C9</f>
        <v>6186</v>
      </c>
      <c r="ID10" s="13">
        <f>QU!D9</f>
        <v>12157</v>
      </c>
      <c r="IE10" s="52">
        <f>QU!E9</f>
        <v>15596</v>
      </c>
      <c r="IF10" s="36">
        <v>335</v>
      </c>
      <c r="IG10" s="13">
        <f>Rent!FC11</f>
        <v>294</v>
      </c>
      <c r="IH10" s="13">
        <f>Rent!FD11</f>
        <v>320</v>
      </c>
      <c r="II10" s="13">
        <v>400</v>
      </c>
      <c r="IJ10" s="13">
        <f>Rent!FI11</f>
        <v>350</v>
      </c>
      <c r="IK10" s="13">
        <f>Rent!FJ11</f>
        <v>385</v>
      </c>
      <c r="IL10" s="13">
        <v>470</v>
      </c>
      <c r="IM10" s="13">
        <f>Rent!FO11</f>
        <v>400</v>
      </c>
      <c r="IN10" s="52">
        <f>Rent!FP11</f>
        <v>450</v>
      </c>
      <c r="IO10" s="4">
        <v>86.4</v>
      </c>
      <c r="IP10" s="5">
        <v>82.9</v>
      </c>
      <c r="IQ10" s="37">
        <f t="shared" si="110"/>
        <v>0.65955383123181377</v>
      </c>
      <c r="IR10" s="13">
        <f t="shared" si="111"/>
        <v>93.811935809995944</v>
      </c>
      <c r="IS10" s="32">
        <f t="shared" si="47"/>
        <v>0.53346265761396705</v>
      </c>
      <c r="IT10" s="32">
        <f t="shared" si="47"/>
        <v>0.61105722599418044</v>
      </c>
      <c r="IU10" s="32">
        <f t="shared" si="112"/>
        <v>0.42444682076170109</v>
      </c>
      <c r="IV10" s="13">
        <f t="shared" si="113"/>
        <v>96.960130278643447</v>
      </c>
      <c r="IW10" s="32">
        <f t="shared" si="48"/>
        <v>0.35535082668421486</v>
      </c>
      <c r="IX10" s="32">
        <f t="shared" si="48"/>
        <v>0.39483425187134985</v>
      </c>
      <c r="IY10" s="32">
        <f t="shared" si="114"/>
        <v>0.37317260836111826</v>
      </c>
      <c r="IZ10" s="13">
        <f t="shared" si="115"/>
        <v>93.653803954669414</v>
      </c>
      <c r="JA10" s="32">
        <f t="shared" si="49"/>
        <v>0.33316234932033856</v>
      </c>
      <c r="JB10" s="32">
        <f t="shared" si="49"/>
        <v>0.35778404719158757</v>
      </c>
      <c r="JC10" s="110">
        <f t="shared" si="116"/>
        <v>0.41998060135790494</v>
      </c>
      <c r="JD10" s="34">
        <f t="shared" si="117"/>
        <v>0.34044616876818623</v>
      </c>
      <c r="JE10" s="32">
        <f t="shared" si="50"/>
        <v>0.57555317923829885</v>
      </c>
      <c r="JF10" s="48">
        <f t="shared" si="51"/>
        <v>0.62682739163888179</v>
      </c>
      <c r="JG10" s="36">
        <f>QU!C9</f>
        <v>6186</v>
      </c>
      <c r="JH10" s="13">
        <f>QU!D9</f>
        <v>12157</v>
      </c>
      <c r="JI10" s="52">
        <f>QU!E9</f>
        <v>15596</v>
      </c>
      <c r="JJ10" s="36">
        <f>Rent!FV11</f>
        <v>340</v>
      </c>
      <c r="JK10" s="13">
        <f>Rent!FW11</f>
        <v>275</v>
      </c>
      <c r="JL10" s="13">
        <f>Rent!FX11</f>
        <v>315</v>
      </c>
      <c r="JM10" s="13">
        <f>Rent!GB11</f>
        <v>430</v>
      </c>
      <c r="JN10" s="13">
        <f>Rent!GC11</f>
        <v>360</v>
      </c>
      <c r="JO10" s="13">
        <f>Rent!GD11</f>
        <v>400</v>
      </c>
      <c r="JP10" s="13">
        <f>Rent!GH11</f>
        <v>485</v>
      </c>
      <c r="JQ10" s="13">
        <f>Rent!GI11</f>
        <v>433</v>
      </c>
      <c r="JR10" s="52">
        <f>Rent!GJ11</f>
        <v>465</v>
      </c>
      <c r="JS10" s="4">
        <v>86.1</v>
      </c>
      <c r="JT10" s="5">
        <v>82.9</v>
      </c>
      <c r="JU10" s="42">
        <f>(Rent!GO11*12*'City Affordability'!$D$1)/NB!C9</f>
        <v>1.0049382716049382</v>
      </c>
      <c r="JV10" s="32">
        <f>(Rent!GP11*12*'City Affordability'!$D$1)/NB!D9</f>
        <v>0.36721574929690637</v>
      </c>
      <c r="JW10" s="32">
        <f>(Rent!GQ11*12*'City Affordability'!$D$1)/NB!E9</f>
        <v>0.35534696614146832</v>
      </c>
      <c r="JX10" s="42">
        <f>(Rent!GT11*12*'City Affordability'!$D$1)/NB!C9</f>
        <v>0.76790123456790127</v>
      </c>
      <c r="JY10" s="32">
        <f>(Rent!GU11*12*'City Affordability'!$D$1)/NB!D9</f>
        <v>0.28846926476496587</v>
      </c>
      <c r="JZ10" s="32">
        <f>(Rent!GV11*12*'City Affordability'!$D$1)/NB!E9</f>
        <v>0.28762990278243378</v>
      </c>
      <c r="KA10" s="37">
        <f>(Rent!GY11*12*'City Affordability'!$D$1)/NS!C9</f>
        <v>0.56824146981627299</v>
      </c>
      <c r="KB10" s="32">
        <f>(Rent!GZ11*12*'City Affordability'!$D$1)/NS!D9</f>
        <v>0.32968490878938639</v>
      </c>
      <c r="KC10" s="32">
        <f>(Rent!HA11*12*'City Affordability'!$D$1)/NS!E9</f>
        <v>0.31689485577562143</v>
      </c>
      <c r="KD10" s="37">
        <f>(Rent!HD11*12*'City Affordability'!$D$1)/PEI!C9</f>
        <v>0.33036597428288822</v>
      </c>
      <c r="KE10" s="32">
        <f>(Rent!HE11*12*'City Affordability'!$D$1)/PEI!D9</f>
        <v>0.26246136777874635</v>
      </c>
      <c r="KF10" s="32">
        <f>(Rent!HF11*12*'City Affordability'!$D$1)/PEI!E9</f>
        <v>0.21652481894592165</v>
      </c>
      <c r="KG10" s="42">
        <f>(Rent!HI11*12*'City Affordability'!$D$1)/NFL!C9</f>
        <v>0.66592477186734922</v>
      </c>
      <c r="KH10" s="32">
        <f>(Rent!HJ11*12*'City Affordability'!$D$1)/NFL!D9</f>
        <v>0.29716944552151997</v>
      </c>
      <c r="KI10" s="39">
        <f>(Rent!HK11*12*'City Affordability'!$D$1)/NFL!E9</f>
        <v>0.30625127265322744</v>
      </c>
      <c r="KJ10" s="43">
        <v>0.4</v>
      </c>
    </row>
    <row r="11" spans="1:296" x14ac:dyDescent="0.25">
      <c r="A11" s="45">
        <v>1993</v>
      </c>
      <c r="B11" s="34">
        <f t="shared" si="52"/>
        <v>0.91278807049254407</v>
      </c>
      <c r="C11" s="13">
        <f t="shared" si="53"/>
        <v>95.30628423748027</v>
      </c>
      <c r="D11" s="32">
        <f t="shared" si="0"/>
        <v>0.76818798011748757</v>
      </c>
      <c r="E11" s="32">
        <f t="shared" si="0"/>
        <v>0.87121554450971528</v>
      </c>
      <c r="F11" s="32">
        <f t="shared" si="54"/>
        <v>0.53952872166162857</v>
      </c>
      <c r="G11" s="13">
        <f t="shared" si="55"/>
        <v>96.482122865676828</v>
      </c>
      <c r="H11" s="32">
        <f t="shared" si="1"/>
        <v>0.47208763145392502</v>
      </c>
      <c r="I11" s="32">
        <f t="shared" si="1"/>
        <v>0.5170483582590607</v>
      </c>
      <c r="J11" s="32">
        <f t="shared" si="2"/>
        <v>0.51110855301024516</v>
      </c>
      <c r="K11" s="13">
        <f t="shared" si="56"/>
        <v>93.003502770971394</v>
      </c>
      <c r="L11" s="32">
        <f t="shared" si="3"/>
        <v>0.44894670196845859</v>
      </c>
      <c r="M11" s="32">
        <f t="shared" si="4"/>
        <v>0.49038793599631636</v>
      </c>
      <c r="N11" s="110">
        <f t="shared" si="57"/>
        <v>0.58743786714866697</v>
      </c>
      <c r="O11" s="34">
        <f t="shared" si="5"/>
        <v>8.7211929507455932E-2</v>
      </c>
      <c r="P11" s="32">
        <f t="shared" si="6"/>
        <v>0.46047127833837143</v>
      </c>
      <c r="Q11" s="48">
        <f t="shared" si="7"/>
        <v>0.48889144698975484</v>
      </c>
      <c r="R11" s="36">
        <f>BC!C10</f>
        <v>6639</v>
      </c>
      <c r="S11" s="13">
        <f>BC!D10</f>
        <v>13344.98</v>
      </c>
      <c r="T11" s="52">
        <f>BC!E10</f>
        <v>17374</v>
      </c>
      <c r="U11" s="36">
        <f>Rent!C12</f>
        <v>505</v>
      </c>
      <c r="V11" s="13">
        <f>Rent!D12</f>
        <v>425</v>
      </c>
      <c r="W11" s="13">
        <f>Rent!E12</f>
        <v>482</v>
      </c>
      <c r="X11" s="13">
        <f>Rent!I12</f>
        <v>600</v>
      </c>
      <c r="Y11" s="13">
        <f>Rent!J12</f>
        <v>525</v>
      </c>
      <c r="Z11" s="13">
        <f>Rent!K12</f>
        <v>575</v>
      </c>
      <c r="AA11" s="13">
        <f>Rent!O12</f>
        <v>740</v>
      </c>
      <c r="AB11" s="13">
        <f>Rent!P12</f>
        <v>650</v>
      </c>
      <c r="AC11" s="52">
        <f>Rent!Q12</f>
        <v>710</v>
      </c>
      <c r="AD11" s="4">
        <v>87.3</v>
      </c>
      <c r="AE11" s="4">
        <v>85.5</v>
      </c>
      <c r="AF11" s="37">
        <f>(Rent!V12*12*'City Affordability'!$D$1)/BC!C10</f>
        <v>0.54345533965958726</v>
      </c>
      <c r="AG11" s="32">
        <f>(Rent!W12*12*'City Affordability'!$D$1)/BC!D10</f>
        <v>0.33390833107280793</v>
      </c>
      <c r="AH11" s="39">
        <f>(Rent!X12*12*'City Affordability'!$D$1)/BC!E10</f>
        <v>0.32416254172902037</v>
      </c>
      <c r="AI11" s="37">
        <f t="shared" si="58"/>
        <v>0.75962910128388017</v>
      </c>
      <c r="AJ11" s="13">
        <f t="shared" si="59"/>
        <v>89.536758712044019</v>
      </c>
      <c r="AK11" s="32">
        <f t="shared" si="8"/>
        <v>0.69543509272467907</v>
      </c>
      <c r="AL11" s="32">
        <f t="shared" si="8"/>
        <v>0.7489300998573466</v>
      </c>
      <c r="AM11" s="32">
        <f t="shared" si="60"/>
        <v>0.46981115331677975</v>
      </c>
      <c r="AN11" s="13">
        <f t="shared" si="61"/>
        <v>90.101514009942605</v>
      </c>
      <c r="AO11" s="32">
        <f t="shared" si="9"/>
        <v>0.41760991405935977</v>
      </c>
      <c r="AP11" s="32">
        <f t="shared" si="9"/>
        <v>0.46876712853163138</v>
      </c>
      <c r="AQ11" s="32">
        <f t="shared" si="62"/>
        <v>0.37744178346760843</v>
      </c>
      <c r="AR11" s="13">
        <f t="shared" si="63"/>
        <v>86.116898509138551</v>
      </c>
      <c r="AS11" s="32">
        <f t="shared" si="10"/>
        <v>0.33771106941838647</v>
      </c>
      <c r="AT11" s="32">
        <f t="shared" si="10"/>
        <v>0.36419821211786779</v>
      </c>
      <c r="AU11" s="110">
        <f t="shared" si="64"/>
        <v>0.54564907275320973</v>
      </c>
      <c r="AV11" s="34">
        <f t="shared" si="65"/>
        <v>0.24037089871611983</v>
      </c>
      <c r="AW11" s="32">
        <f t="shared" si="11"/>
        <v>0.53018884668322031</v>
      </c>
      <c r="AX11" s="48">
        <f t="shared" si="12"/>
        <v>0.62255821653239152</v>
      </c>
      <c r="AY11" s="36">
        <f>AB!D10</f>
        <v>5608</v>
      </c>
      <c r="AZ11" s="13">
        <f>AB!E10</f>
        <v>11493.98</v>
      </c>
      <c r="BA11" s="52">
        <f>AB!F10</f>
        <v>18122</v>
      </c>
      <c r="BB11" s="36">
        <f>Rent!AB12</f>
        <v>355</v>
      </c>
      <c r="BC11" s="13">
        <f>Rent!AC12</f>
        <v>325</v>
      </c>
      <c r="BD11" s="13">
        <f>Rent!AD12</f>
        <v>350</v>
      </c>
      <c r="BE11" s="13">
        <f>Rent!AH12</f>
        <v>450</v>
      </c>
      <c r="BF11" s="13">
        <f>Rent!AI12</f>
        <v>400</v>
      </c>
      <c r="BG11" s="13">
        <f>Rent!AJ12</f>
        <v>449</v>
      </c>
      <c r="BH11" s="13">
        <f>Rent!AN12</f>
        <v>570</v>
      </c>
      <c r="BI11" s="13">
        <f>Rent!AO12</f>
        <v>510</v>
      </c>
      <c r="BJ11" s="52">
        <f>Rent!AP12</f>
        <v>550</v>
      </c>
      <c r="BK11" s="103">
        <v>80.5</v>
      </c>
      <c r="BL11" s="5">
        <v>80.2</v>
      </c>
      <c r="BM11" s="37">
        <f t="shared" si="66"/>
        <v>0.79172610556348078</v>
      </c>
      <c r="BN11" s="13">
        <f t="shared" si="67"/>
        <v>98.975759737172027</v>
      </c>
      <c r="BO11" s="32">
        <f t="shared" si="13"/>
        <v>0.67403708987161193</v>
      </c>
      <c r="BP11" s="32">
        <f t="shared" si="13"/>
        <v>0.7489300998573466</v>
      </c>
      <c r="BQ11" s="32">
        <f t="shared" si="68"/>
        <v>0.44371053368806979</v>
      </c>
      <c r="BR11" s="13">
        <f t="shared" si="69"/>
        <v>96.944666972723041</v>
      </c>
      <c r="BS11" s="32">
        <f t="shared" si="14"/>
        <v>0.3915092944306498</v>
      </c>
      <c r="BT11" s="32">
        <f t="shared" si="14"/>
        <v>0.42283003798510177</v>
      </c>
      <c r="BU11" s="32">
        <f t="shared" si="70"/>
        <v>0.34764374793069197</v>
      </c>
      <c r="BV11" s="13">
        <f t="shared" si="71"/>
        <v>92.13729837833138</v>
      </c>
      <c r="BW11" s="32">
        <f t="shared" si="15"/>
        <v>0.30791303388147001</v>
      </c>
      <c r="BX11" s="32">
        <f t="shared" si="15"/>
        <v>0.33771106941838647</v>
      </c>
      <c r="BY11" s="110">
        <f t="shared" si="72"/>
        <v>0.49750356633380882</v>
      </c>
      <c r="BZ11" s="34">
        <f t="shared" si="73"/>
        <v>0.20827389443651922</v>
      </c>
      <c r="CA11" s="32">
        <f t="shared" si="16"/>
        <v>0.55628946631193021</v>
      </c>
      <c r="CB11" s="48">
        <f t="shared" si="17"/>
        <v>0.65235625206930803</v>
      </c>
      <c r="CC11" s="13">
        <f>AB!D10</f>
        <v>5608</v>
      </c>
      <c r="CD11" s="13">
        <f>AB!E10</f>
        <v>11493.98</v>
      </c>
      <c r="CE11" s="52">
        <f>AB!F10</f>
        <v>18122</v>
      </c>
      <c r="CF11" s="36">
        <f>Rent!AV12</f>
        <v>370</v>
      </c>
      <c r="CG11" s="13">
        <f>Rent!AW12</f>
        <v>315</v>
      </c>
      <c r="CH11" s="13">
        <f>Rent!AX12</f>
        <v>350</v>
      </c>
      <c r="CI11" s="13">
        <f>Rent!BB12</f>
        <v>425</v>
      </c>
      <c r="CJ11" s="13">
        <f>Rent!BC12</f>
        <v>375</v>
      </c>
      <c r="CK11" s="13">
        <f>Rent!BD12</f>
        <v>405</v>
      </c>
      <c r="CL11" s="13">
        <f>Rent!BH12</f>
        <v>525</v>
      </c>
      <c r="CM11" s="13">
        <f>Rent!BI12</f>
        <v>465</v>
      </c>
      <c r="CN11" s="52">
        <f>Rent!BJ12</f>
        <v>510</v>
      </c>
      <c r="CO11" s="4">
        <v>82.7</v>
      </c>
      <c r="CP11" s="5">
        <v>80.2</v>
      </c>
      <c r="CQ11" s="37">
        <f>(Rent!BO12*12*'City Affordability'!$D$1)/SK!C10</f>
        <v>0.38683680322364</v>
      </c>
      <c r="CR11" s="32">
        <f>(Rent!BP12*12*'City Affordability'!$D$1)/SK!D10</f>
        <v>0.26528313682424332</v>
      </c>
      <c r="CS11" s="32">
        <f>(Rent!BQ12*12*'City Affordability'!$D$1)/SK!E10</f>
        <v>0.22413991485444712</v>
      </c>
      <c r="CT11" s="37">
        <f>(Rent!BT12*12*'City Affordability'!$D$1)/SK!C10</f>
        <v>0.37206178643384824</v>
      </c>
      <c r="CU11" s="32">
        <f>(Rent!BU12*12*'City Affordability'!$D$1)/SK!D10</f>
        <v>0.24212874832337419</v>
      </c>
      <c r="CV11" s="32">
        <f>(Rent!BV12*12*'City Affordability'!$D$1)/SK!E10</f>
        <v>0.20619031181682199</v>
      </c>
      <c r="CW11" s="37">
        <f t="shared" si="74"/>
        <v>0.51798464043373482</v>
      </c>
      <c r="CX11" s="13">
        <f t="shared" si="75"/>
        <v>94.093348781011372</v>
      </c>
      <c r="CY11" s="32">
        <f t="shared" si="18"/>
        <v>0.44712029223107402</v>
      </c>
      <c r="CZ11" s="32">
        <f t="shared" si="18"/>
        <v>0.49436319103284787</v>
      </c>
      <c r="DA11" s="32">
        <f t="shared" si="76"/>
        <v>0.46374530545708775</v>
      </c>
      <c r="DB11" s="13">
        <f t="shared" si="77"/>
        <v>96.853483083585076</v>
      </c>
      <c r="DC11" s="32">
        <f t="shared" si="19"/>
        <v>0.37415814417560489</v>
      </c>
      <c r="DD11" s="32">
        <f t="shared" si="19"/>
        <v>0.43001837415111777</v>
      </c>
      <c r="DE11" s="32">
        <f t="shared" si="78"/>
        <v>0.34796517835832458</v>
      </c>
      <c r="DF11" s="13">
        <f t="shared" si="79"/>
        <v>101.2212505287464</v>
      </c>
      <c r="DG11" s="32">
        <f t="shared" si="20"/>
        <v>0.2920646352646587</v>
      </c>
      <c r="DH11" s="32">
        <f t="shared" si="20"/>
        <v>0.33289087460272926</v>
      </c>
      <c r="DI11" s="110">
        <f t="shared" si="80"/>
        <v>0.39228478469330075</v>
      </c>
      <c r="DJ11" s="34">
        <f t="shared" si="81"/>
        <v>0.48201535956626518</v>
      </c>
      <c r="DK11" s="32">
        <f t="shared" si="21"/>
        <v>0.5362546945429123</v>
      </c>
      <c r="DL11" s="48">
        <f t="shared" si="22"/>
        <v>0.65203482164167537</v>
      </c>
      <c r="DM11" s="36">
        <f>MN!C10</f>
        <v>7112.18</v>
      </c>
      <c r="DN11" s="13">
        <f>MN!D10</f>
        <v>11385.56</v>
      </c>
      <c r="DO11" s="52">
        <f>MN!E10</f>
        <v>19105.36</v>
      </c>
      <c r="DP11" s="36">
        <f>Rent!BZ12</f>
        <v>307</v>
      </c>
      <c r="DQ11" s="13">
        <f>Rent!CA12</f>
        <v>265</v>
      </c>
      <c r="DR11" s="13">
        <f>Rent!CB12</f>
        <v>293</v>
      </c>
      <c r="DS11" s="13">
        <f>Rent!CF12</f>
        <v>440</v>
      </c>
      <c r="DT11" s="13">
        <f>Rent!CG12</f>
        <v>355</v>
      </c>
      <c r="DU11" s="13">
        <f>Rent!CH12</f>
        <v>408</v>
      </c>
      <c r="DV11" s="13">
        <f>Rent!CL12</f>
        <v>554</v>
      </c>
      <c r="DW11" s="13">
        <f>Rent!CM12</f>
        <v>465</v>
      </c>
      <c r="DX11" s="52">
        <f>Rent!CN12</f>
        <v>530</v>
      </c>
      <c r="DY11" s="4">
        <v>83.3</v>
      </c>
      <c r="DZ11" s="5">
        <v>83</v>
      </c>
      <c r="EA11" s="37">
        <f t="shared" si="82"/>
        <v>0.70364723818459007</v>
      </c>
      <c r="EB11" s="13">
        <f t="shared" si="83"/>
        <v>98.975667554987595</v>
      </c>
      <c r="EC11" s="32">
        <f t="shared" si="23"/>
        <v>0.60935850826785509</v>
      </c>
      <c r="ED11" s="32">
        <f t="shared" si="23"/>
        <v>0.671279465228099</v>
      </c>
      <c r="EE11" s="32">
        <f t="shared" si="84"/>
        <v>0.43241311533994459</v>
      </c>
      <c r="EF11" s="13">
        <f t="shared" si="85"/>
        <v>100.86893877834643</v>
      </c>
      <c r="EG11" s="32">
        <f t="shared" si="24"/>
        <v>0.37737871884213348</v>
      </c>
      <c r="EH11" s="32">
        <f t="shared" si="24"/>
        <v>0.4159742696328062</v>
      </c>
      <c r="EI11" s="32">
        <f t="shared" si="86"/>
        <v>0.40028655861019075</v>
      </c>
      <c r="EJ11" s="13">
        <f t="shared" si="87"/>
        <v>103.76043100361578</v>
      </c>
      <c r="EK11" s="32">
        <f t="shared" si="25"/>
        <v>0.33581087131727411</v>
      </c>
      <c r="EL11" s="32">
        <f t="shared" si="25"/>
        <v>0.37610817587534701</v>
      </c>
      <c r="EM11" s="110">
        <f t="shared" si="88"/>
        <v>0.43977952386536884</v>
      </c>
      <c r="EN11" s="34">
        <f t="shared" si="89"/>
        <v>0.29635276181540993</v>
      </c>
      <c r="EO11" s="32">
        <f t="shared" si="26"/>
        <v>0.56758688466005536</v>
      </c>
      <c r="EP11" s="48">
        <f t="shared" si="27"/>
        <v>0.59971344138980931</v>
      </c>
      <c r="EQ11" s="36">
        <f>ON!C10</f>
        <v>8527</v>
      </c>
      <c r="ER11" s="13">
        <f>ON!D10</f>
        <v>16789.5</v>
      </c>
      <c r="ES11" s="52">
        <f>ON!E10</f>
        <v>22334</v>
      </c>
      <c r="ET11" s="36">
        <f>Rent!CT12</f>
        <v>500</v>
      </c>
      <c r="EU11" s="13">
        <f>Rent!CU12</f>
        <v>433</v>
      </c>
      <c r="EV11" s="13">
        <f>Rent!CV12</f>
        <v>477</v>
      </c>
      <c r="EW11" s="13">
        <f>Rent!CZ12</f>
        <v>605</v>
      </c>
      <c r="EX11" s="13">
        <f>Rent!DA12</f>
        <v>528</v>
      </c>
      <c r="EY11" s="13">
        <f>Rent!DB12</f>
        <v>582</v>
      </c>
      <c r="EZ11" s="13">
        <f>Rent!DF12</f>
        <v>745</v>
      </c>
      <c r="FA11" s="13">
        <f>Rent!DG12</f>
        <v>625</v>
      </c>
      <c r="FB11" s="52">
        <f>Rent!DH12</f>
        <v>700</v>
      </c>
      <c r="FC11" s="4">
        <v>84.3</v>
      </c>
      <c r="FD11" s="5">
        <v>85.2</v>
      </c>
      <c r="FE11" s="37">
        <f t="shared" si="90"/>
        <v>0.65439193151166886</v>
      </c>
      <c r="FF11" s="13">
        <f t="shared" si="91"/>
        <v>98.865694591037624</v>
      </c>
      <c r="FG11" s="32">
        <f t="shared" si="28"/>
        <v>0.5629177905476721</v>
      </c>
      <c r="FH11" s="32">
        <f t="shared" si="28"/>
        <v>0.63328251436613114</v>
      </c>
      <c r="FI11" s="32">
        <f t="shared" si="92"/>
        <v>0.42169212900920217</v>
      </c>
      <c r="FJ11" s="13">
        <f t="shared" si="93"/>
        <v>103.28645879865392</v>
      </c>
      <c r="FK11" s="32">
        <f t="shared" si="29"/>
        <v>0.37166085946573751</v>
      </c>
      <c r="FL11" s="32">
        <f t="shared" si="29"/>
        <v>0.40382381845796478</v>
      </c>
      <c r="FM11" s="32">
        <f t="shared" si="94"/>
        <v>0.38148114981642339</v>
      </c>
      <c r="FN11" s="13">
        <f t="shared" si="95"/>
        <v>99.832055288216068</v>
      </c>
      <c r="FO11" s="32">
        <f t="shared" si="30"/>
        <v>0.33581087131727411</v>
      </c>
      <c r="FP11" s="32">
        <f t="shared" si="30"/>
        <v>0.37073520193427062</v>
      </c>
      <c r="FQ11" s="110">
        <f t="shared" si="96"/>
        <v>0.43977952386536884</v>
      </c>
      <c r="FR11" s="34">
        <f t="shared" si="97"/>
        <v>0.34560806848833114</v>
      </c>
      <c r="FS11" s="32">
        <f t="shared" si="31"/>
        <v>0.57830787099079783</v>
      </c>
      <c r="FT11" s="48">
        <f t="shared" si="32"/>
        <v>0.61851885018357655</v>
      </c>
      <c r="FU11" s="36">
        <f>ON!C10</f>
        <v>8527</v>
      </c>
      <c r="FV11" s="13">
        <f>ON!D10</f>
        <v>16789.5</v>
      </c>
      <c r="FW11" s="52">
        <f>ON!E10</f>
        <v>22334</v>
      </c>
      <c r="FX11" s="36">
        <f>Rent!DN12</f>
        <v>465</v>
      </c>
      <c r="FY11" s="13">
        <f>Rent!DO12</f>
        <v>400</v>
      </c>
      <c r="FZ11" s="13">
        <f>Rent!DP12</f>
        <v>450</v>
      </c>
      <c r="GA11" s="13">
        <f>Rent!DT12</f>
        <v>590</v>
      </c>
      <c r="GB11" s="13">
        <f>Rent!DU12</f>
        <v>520</v>
      </c>
      <c r="GC11" s="13">
        <f>Rent!DV12</f>
        <v>565</v>
      </c>
      <c r="GD11" s="13">
        <f>Rent!DZ12</f>
        <v>710</v>
      </c>
      <c r="GE11" s="13">
        <f>Rent!EA12</f>
        <v>625</v>
      </c>
      <c r="GF11" s="52">
        <f>Rent!EB12</f>
        <v>690</v>
      </c>
      <c r="GG11" s="32">
        <v>83.9</v>
      </c>
      <c r="GH11" s="5">
        <v>85.2</v>
      </c>
      <c r="GI11" s="37">
        <f t="shared" si="98"/>
        <v>0.54180837340213439</v>
      </c>
      <c r="GJ11" s="13">
        <f t="shared" si="99"/>
        <v>95.264080021675568</v>
      </c>
      <c r="GK11" s="32">
        <f t="shared" si="33"/>
        <v>0.47848012196552131</v>
      </c>
      <c r="GL11" s="32">
        <f t="shared" si="33"/>
        <v>0.51647707282748911</v>
      </c>
      <c r="GM11" s="32">
        <f t="shared" si="100"/>
        <v>0.3409273653176092</v>
      </c>
      <c r="GN11" s="13">
        <f t="shared" si="101"/>
        <v>99.885736856211821</v>
      </c>
      <c r="GO11" s="32">
        <f t="shared" si="34"/>
        <v>0.30376127937103548</v>
      </c>
      <c r="GP11" s="32">
        <f t="shared" si="34"/>
        <v>0.32877691414276783</v>
      </c>
      <c r="GQ11" s="32">
        <f t="shared" si="102"/>
        <v>0.31163248858243037</v>
      </c>
      <c r="GR11" s="13">
        <f t="shared" si="103"/>
        <v>102.26739500313424</v>
      </c>
      <c r="GS11" s="32">
        <f t="shared" si="35"/>
        <v>0.27939464493597205</v>
      </c>
      <c r="GT11" s="32">
        <f t="shared" si="35"/>
        <v>0.2982000537297394</v>
      </c>
      <c r="GU11" s="110">
        <f t="shared" si="104"/>
        <v>0.36589656385598684</v>
      </c>
      <c r="GV11" s="34">
        <f t="shared" si="105"/>
        <v>0.45819162659786561</v>
      </c>
      <c r="GW11" s="32">
        <f t="shared" si="36"/>
        <v>0.65907263468239075</v>
      </c>
      <c r="GX11" s="48">
        <f t="shared" si="37"/>
        <v>0.68836751141756958</v>
      </c>
      <c r="GY11" s="36">
        <f>ON!C10</f>
        <v>8527</v>
      </c>
      <c r="GZ11" s="13">
        <f>ON!D10</f>
        <v>16789.5</v>
      </c>
      <c r="HA11" s="52">
        <f>ON!E10</f>
        <v>22334</v>
      </c>
      <c r="HB11" s="36">
        <f>Rent!EH12</f>
        <v>385</v>
      </c>
      <c r="HC11" s="13">
        <f>Rent!EI12</f>
        <v>340</v>
      </c>
      <c r="HD11" s="13">
        <f>Rent!EJ12</f>
        <v>367</v>
      </c>
      <c r="HE11" s="13">
        <f>Rent!EN12</f>
        <v>477</v>
      </c>
      <c r="HF11" s="13">
        <f>Rent!EO12</f>
        <v>425</v>
      </c>
      <c r="HG11" s="13">
        <f>Rent!EP12</f>
        <v>460</v>
      </c>
      <c r="HH11" s="13">
        <f>Rent!ET12</f>
        <v>580</v>
      </c>
      <c r="HI11" s="13">
        <f>Rent!EU12</f>
        <v>520</v>
      </c>
      <c r="HJ11" s="52">
        <f>Rent!EV12</f>
        <v>555</v>
      </c>
      <c r="HK11" s="4">
        <v>84.7</v>
      </c>
      <c r="HL11" s="5">
        <v>85.2</v>
      </c>
      <c r="HM11" s="37">
        <f t="shared" si="38"/>
        <v>0.63647878404053193</v>
      </c>
      <c r="HN11" s="13">
        <f t="shared" si="106"/>
        <v>87.744312369074862</v>
      </c>
      <c r="HO11" s="32">
        <f t="shared" si="39"/>
        <v>0.56048131728942363</v>
      </c>
      <c r="HP11" s="32">
        <f t="shared" si="39"/>
        <v>0.61747941735275491</v>
      </c>
      <c r="HQ11" s="32">
        <f t="shared" si="40"/>
        <v>0.37440271067562531</v>
      </c>
      <c r="HR11" s="13">
        <f t="shared" si="107"/>
        <v>86.624627162300655</v>
      </c>
      <c r="HS11" s="32">
        <f t="shared" si="41"/>
        <v>0.32292233795772679</v>
      </c>
      <c r="HT11" s="32">
        <f t="shared" si="41"/>
        <v>0.35568257514184404</v>
      </c>
      <c r="HU11" s="32">
        <f t="shared" si="42"/>
        <v>0.33967140483662545</v>
      </c>
      <c r="HV11" s="13">
        <f t="shared" si="108"/>
        <v>87.544897842068835</v>
      </c>
      <c r="HW11" s="32">
        <f t="shared" si="43"/>
        <v>0.29536643898836995</v>
      </c>
      <c r="HX11" s="32">
        <f t="shared" si="43"/>
        <v>0.33228724386191621</v>
      </c>
      <c r="HY11" s="112">
        <f t="shared" si="109"/>
        <v>0.3799873337555415</v>
      </c>
      <c r="HZ11" s="34">
        <f t="shared" si="44"/>
        <v>0.36352121595946807</v>
      </c>
      <c r="IA11" s="32">
        <f t="shared" si="45"/>
        <v>0.62559728932437464</v>
      </c>
      <c r="IB11" s="32">
        <f t="shared" si="46"/>
        <v>0.66032859516337461</v>
      </c>
      <c r="IC11" s="36">
        <f>QU!C10</f>
        <v>6316</v>
      </c>
      <c r="ID11" s="13">
        <f>QU!D10</f>
        <v>12820.42</v>
      </c>
      <c r="IE11" s="52">
        <f>QU!E10</f>
        <v>16251</v>
      </c>
      <c r="IF11" s="36">
        <v>335</v>
      </c>
      <c r="IG11" s="13">
        <f>Rent!FC12</f>
        <v>295</v>
      </c>
      <c r="IH11" s="13">
        <f>Rent!FD12</f>
        <v>325</v>
      </c>
      <c r="II11" s="13">
        <v>400</v>
      </c>
      <c r="IJ11" s="13">
        <f>Rent!FI12</f>
        <v>345</v>
      </c>
      <c r="IK11" s="13">
        <f>Rent!FJ12</f>
        <v>380</v>
      </c>
      <c r="IL11" s="13">
        <v>460</v>
      </c>
      <c r="IM11" s="13">
        <f>Rent!FO12</f>
        <v>400</v>
      </c>
      <c r="IN11" s="52">
        <f>Rent!FP12</f>
        <v>450</v>
      </c>
      <c r="IO11" s="4">
        <v>87.7</v>
      </c>
      <c r="IP11" s="5">
        <v>83.3</v>
      </c>
      <c r="IQ11" s="37">
        <f t="shared" si="110"/>
        <v>0.63837872070930968</v>
      </c>
      <c r="IR11" s="13">
        <f t="shared" si="111"/>
        <v>90.800084441629721</v>
      </c>
      <c r="IS11" s="32">
        <f t="shared" si="47"/>
        <v>0.52248258391386959</v>
      </c>
      <c r="IT11" s="32">
        <f t="shared" si="47"/>
        <v>0.6079797340088664</v>
      </c>
      <c r="IU11" s="32">
        <f t="shared" si="112"/>
        <v>0.39312284620940657</v>
      </c>
      <c r="IV11" s="13">
        <f t="shared" si="113"/>
        <v>89.80451853914461</v>
      </c>
      <c r="IW11" s="32">
        <f t="shared" si="48"/>
        <v>0.32760237184117214</v>
      </c>
      <c r="IX11" s="32">
        <f t="shared" si="48"/>
        <v>0.37440271067562531</v>
      </c>
      <c r="IY11" s="32">
        <f t="shared" si="114"/>
        <v>0.36182388776075319</v>
      </c>
      <c r="IZ11" s="13">
        <f t="shared" si="115"/>
        <v>90.805655857973122</v>
      </c>
      <c r="JA11" s="32">
        <f t="shared" si="49"/>
        <v>0.32121100239985234</v>
      </c>
      <c r="JB11" s="32">
        <f t="shared" si="49"/>
        <v>0.35074764629868932</v>
      </c>
      <c r="JC11" s="110">
        <f t="shared" si="116"/>
        <v>0.41323622545915134</v>
      </c>
      <c r="JD11" s="34">
        <f t="shared" si="117"/>
        <v>0.36162127929069032</v>
      </c>
      <c r="JE11" s="32">
        <f t="shared" si="50"/>
        <v>0.60687715379059348</v>
      </c>
      <c r="JF11" s="48">
        <f t="shared" si="51"/>
        <v>0.63817611223924686</v>
      </c>
      <c r="JG11" s="36">
        <f>QU!C10</f>
        <v>6316</v>
      </c>
      <c r="JH11" s="13">
        <f>QU!D10</f>
        <v>12820.42</v>
      </c>
      <c r="JI11" s="52">
        <f>QU!E10</f>
        <v>16251</v>
      </c>
      <c r="JJ11" s="36">
        <f>Rent!FV12</f>
        <v>336</v>
      </c>
      <c r="JK11" s="13">
        <f>Rent!FW12</f>
        <v>275</v>
      </c>
      <c r="JL11" s="13">
        <f>Rent!FX12</f>
        <v>320</v>
      </c>
      <c r="JM11" s="13">
        <f>Rent!GB12</f>
        <v>420</v>
      </c>
      <c r="JN11" s="13">
        <f>Rent!GC12</f>
        <v>350</v>
      </c>
      <c r="JO11" s="13">
        <f>Rent!GD12</f>
        <v>400</v>
      </c>
      <c r="JP11" s="13">
        <f>Rent!GH12</f>
        <v>490</v>
      </c>
      <c r="JQ11" s="13">
        <f>Rent!GI12</f>
        <v>435</v>
      </c>
      <c r="JR11" s="52">
        <f>Rent!GJ12</f>
        <v>475</v>
      </c>
      <c r="JS11" s="4">
        <v>87.2</v>
      </c>
      <c r="JT11" s="5">
        <v>83.3</v>
      </c>
      <c r="JU11" s="42">
        <f>(Rent!GO12*12*'City Affordability'!$D$1)/NB!C10</f>
        <v>1.0122850122850122</v>
      </c>
      <c r="JV11" s="32">
        <f>(Rent!GP12*12*'City Affordability'!$D$1)/NB!D10</f>
        <v>0.35703941029384817</v>
      </c>
      <c r="JW11" s="32">
        <f>(Rent!GQ12*12*'City Affordability'!$D$1)/NB!E10</f>
        <v>0.35223438400131679</v>
      </c>
      <c r="JX11" s="42">
        <f>(Rent!GT12*12*'City Affordability'!$D$1)/NB!C10</f>
        <v>0.7764127764127764</v>
      </c>
      <c r="JY11" s="32">
        <f>(Rent!GU12*12*'City Affordability'!$D$1)/NB!D10</f>
        <v>0.29083342692810149</v>
      </c>
      <c r="JZ11" s="32">
        <f>(Rent!GV12*12*'City Affordability'!$D$1)/NB!E10</f>
        <v>0.28705456341041891</v>
      </c>
      <c r="KA11" s="37">
        <f>(Rent!GY12*12*'City Affordability'!$D$1)/NS!C10</f>
        <v>0.5665573770491803</v>
      </c>
      <c r="KB11" s="32">
        <f>(Rent!GZ12*12*'City Affordability'!$D$1)/NS!D10</f>
        <v>0.33312085565038863</v>
      </c>
      <c r="KC11" s="32">
        <f>(Rent!HA12*12*'City Affordability'!$D$1)/NS!E10</f>
        <v>0.32029647276818213</v>
      </c>
      <c r="KD11" s="37">
        <f>(Rent!HD12*12*'City Affordability'!$D$1)/PEI!C10</f>
        <v>0.33349633251833743</v>
      </c>
      <c r="KE11" s="32">
        <f>(Rent!HE12*12*'City Affordability'!$D$1)/PEI!D10</f>
        <v>0.25929695451342677</v>
      </c>
      <c r="KF11" s="32">
        <f>(Rent!HF12*12*'City Affordability'!$D$1)/PEI!E10</f>
        <v>0.21810570381998953</v>
      </c>
      <c r="KG11" s="42">
        <f>(Rent!HI12*12*'City Affordability'!$D$1)/NFL!C10</f>
        <v>0.7678018575851393</v>
      </c>
      <c r="KH11" s="32">
        <f>(Rent!HJ12*12*'City Affordability'!$D$1)/NFL!D10</f>
        <v>0.29262282458031724</v>
      </c>
      <c r="KI11" s="39">
        <f>(Rent!HK12*12*'City Affordability'!$D$1)/NFL!E10</f>
        <v>0.29841483979763911</v>
      </c>
      <c r="KJ11" s="43">
        <v>0.4</v>
      </c>
    </row>
    <row r="12" spans="1:296" x14ac:dyDescent="0.25">
      <c r="A12" s="45">
        <v>1994</v>
      </c>
      <c r="B12" s="34">
        <f t="shared" si="52"/>
        <v>0.92456706780158493</v>
      </c>
      <c r="C12" s="13">
        <f t="shared" si="53"/>
        <v>96.536156210897062</v>
      </c>
      <c r="D12" s="32">
        <f t="shared" si="0"/>
        <v>0.79248605811564421</v>
      </c>
      <c r="E12" s="32">
        <f t="shared" si="0"/>
        <v>0.8805400645729381</v>
      </c>
      <c r="F12" s="32">
        <f t="shared" si="54"/>
        <v>0.53582683130897668</v>
      </c>
      <c r="G12" s="13">
        <f t="shared" si="55"/>
        <v>95.820126153546596</v>
      </c>
      <c r="H12" s="32">
        <f t="shared" si="1"/>
        <v>0.47433850640466785</v>
      </c>
      <c r="I12" s="32">
        <f t="shared" si="1"/>
        <v>0.50947469206427287</v>
      </c>
      <c r="J12" s="32">
        <f t="shared" si="2"/>
        <v>0.50403225806451613</v>
      </c>
      <c r="K12" s="13">
        <f t="shared" si="56"/>
        <v>91.715869815668199</v>
      </c>
      <c r="L12" s="32">
        <f t="shared" si="3"/>
        <v>0.44354838709677419</v>
      </c>
      <c r="M12" s="32">
        <f t="shared" si="4"/>
        <v>0.4838709677419355</v>
      </c>
      <c r="N12" s="110">
        <f t="shared" si="57"/>
        <v>0.58115644261813915</v>
      </c>
      <c r="O12" s="34">
        <f t="shared" si="5"/>
        <v>7.543293219841507E-2</v>
      </c>
      <c r="P12" s="32">
        <f t="shared" si="6"/>
        <v>0.46417316869102332</v>
      </c>
      <c r="Q12" s="48">
        <f t="shared" si="7"/>
        <v>0.49596774193548387</v>
      </c>
      <c r="R12" s="36">
        <f>BC!C11</f>
        <v>6814</v>
      </c>
      <c r="S12" s="13">
        <f>BC!D11</f>
        <v>13661.13</v>
      </c>
      <c r="T12" s="52">
        <f>BC!E11</f>
        <v>17856</v>
      </c>
      <c r="U12" s="36">
        <f>Rent!C13</f>
        <v>525</v>
      </c>
      <c r="V12" s="13">
        <f>Rent!D13</f>
        <v>450</v>
      </c>
      <c r="W12" s="13">
        <f>Rent!E13</f>
        <v>500</v>
      </c>
      <c r="X12" s="13">
        <f>Rent!I13</f>
        <v>610</v>
      </c>
      <c r="Y12" s="13">
        <f>Rent!J13</f>
        <v>540</v>
      </c>
      <c r="Z12" s="13">
        <f>Rent!K13</f>
        <v>580</v>
      </c>
      <c r="AA12" s="13">
        <f>Rent!O13</f>
        <v>750</v>
      </c>
      <c r="AB12" s="13">
        <f>Rent!P13</f>
        <v>660</v>
      </c>
      <c r="AC12" s="52">
        <f>Rent!Q13</f>
        <v>720</v>
      </c>
      <c r="AD12" s="4">
        <v>89.1</v>
      </c>
      <c r="AE12" s="4">
        <v>86.4</v>
      </c>
      <c r="AF12" s="37">
        <f>(Rent!V13*12*'City Affordability'!$D$1)/BC!C11</f>
        <v>0.53771646609920754</v>
      </c>
      <c r="AG12" s="32">
        <f>(Rent!W13*12*'City Affordability'!$D$1)/BC!D11</f>
        <v>0.33203695448326753</v>
      </c>
      <c r="AH12" s="39">
        <f>(Rent!X13*12*'City Affordability'!$D$1)/BC!E11</f>
        <v>0.31989247311827956</v>
      </c>
      <c r="AI12" s="37">
        <f t="shared" si="58"/>
        <v>0.85244570732697378</v>
      </c>
      <c r="AJ12" s="13">
        <f t="shared" si="59"/>
        <v>100.4769636695758</v>
      </c>
      <c r="AK12" s="32">
        <f t="shared" si="8"/>
        <v>0.75502334077531963</v>
      </c>
      <c r="AL12" s="32">
        <f t="shared" si="8"/>
        <v>0.85244570732697378</v>
      </c>
      <c r="AM12" s="32">
        <f t="shared" si="60"/>
        <v>0.49949172092472566</v>
      </c>
      <c r="AN12" s="13">
        <f t="shared" si="61"/>
        <v>95.793724719012786</v>
      </c>
      <c r="AO12" s="32">
        <f t="shared" si="9"/>
        <v>0.44399264082197837</v>
      </c>
      <c r="AP12" s="32">
        <f t="shared" si="9"/>
        <v>0.48839190490417622</v>
      </c>
      <c r="AQ12" s="32">
        <f t="shared" si="62"/>
        <v>0.3973279117049085</v>
      </c>
      <c r="AR12" s="13">
        <f t="shared" si="63"/>
        <v>90.654105999570646</v>
      </c>
      <c r="AS12" s="32">
        <f t="shared" si="10"/>
        <v>0.3520185884403137</v>
      </c>
      <c r="AT12" s="32">
        <f t="shared" si="10"/>
        <v>0.38338658146964855</v>
      </c>
      <c r="AU12" s="110">
        <f t="shared" si="64"/>
        <v>0.61497868885731688</v>
      </c>
      <c r="AV12" s="34">
        <f t="shared" si="65"/>
        <v>0.14755429267302622</v>
      </c>
      <c r="AW12" s="32">
        <f t="shared" si="11"/>
        <v>0.5005082790752744</v>
      </c>
      <c r="AX12" s="48">
        <f t="shared" si="12"/>
        <v>0.60267208829509156</v>
      </c>
      <c r="AY12" s="36">
        <f>AB!D11</f>
        <v>4927</v>
      </c>
      <c r="AZ12" s="13">
        <f>AB!E11</f>
        <v>10810.99</v>
      </c>
      <c r="BA12" s="52">
        <f>AB!F11</f>
        <v>17215</v>
      </c>
      <c r="BB12" s="36">
        <f>Rent!AB13</f>
        <v>350</v>
      </c>
      <c r="BC12" s="13">
        <f>Rent!AC13</f>
        <v>310</v>
      </c>
      <c r="BD12" s="13">
        <f>Rent!AD13</f>
        <v>350</v>
      </c>
      <c r="BE12" s="13">
        <f>Rent!AH13</f>
        <v>450</v>
      </c>
      <c r="BF12" s="13">
        <f>Rent!AI13</f>
        <v>400</v>
      </c>
      <c r="BG12" s="13">
        <f>Rent!AJ13</f>
        <v>440</v>
      </c>
      <c r="BH12" s="13">
        <f>Rent!AN13</f>
        <v>570</v>
      </c>
      <c r="BI12" s="13">
        <f>Rent!AO13</f>
        <v>505</v>
      </c>
      <c r="BJ12" s="52">
        <f>Rent!AP13</f>
        <v>550</v>
      </c>
      <c r="BK12" s="103">
        <v>81.7</v>
      </c>
      <c r="BL12" s="5">
        <v>80.7</v>
      </c>
      <c r="BM12" s="37">
        <f t="shared" si="66"/>
        <v>0.87680129896488734</v>
      </c>
      <c r="BN12" s="13">
        <f t="shared" si="67"/>
        <v>109.61123309408269</v>
      </c>
      <c r="BO12" s="32">
        <f t="shared" si="13"/>
        <v>0.73066774913740618</v>
      </c>
      <c r="BP12" s="32">
        <f t="shared" si="13"/>
        <v>0.84026791150801705</v>
      </c>
      <c r="BQ12" s="32">
        <f t="shared" si="68"/>
        <v>0.46508229126102235</v>
      </c>
      <c r="BR12" s="13">
        <f t="shared" si="69"/>
        <v>101.61410292978823</v>
      </c>
      <c r="BS12" s="32">
        <f t="shared" si="14"/>
        <v>0.39959337673978057</v>
      </c>
      <c r="BT12" s="32">
        <f t="shared" si="14"/>
        <v>0.43844273281170365</v>
      </c>
      <c r="BU12" s="32">
        <f t="shared" si="70"/>
        <v>0.35550392099912864</v>
      </c>
      <c r="BV12" s="13">
        <f t="shared" si="71"/>
        <v>94.220508893758975</v>
      </c>
      <c r="BW12" s="32">
        <f t="shared" si="15"/>
        <v>0.31367993029334884</v>
      </c>
      <c r="BX12" s="32">
        <f t="shared" si="15"/>
        <v>0.34504792332268369</v>
      </c>
      <c r="BY12" s="110">
        <f t="shared" si="72"/>
        <v>0.5480008118530546</v>
      </c>
      <c r="BZ12" s="34">
        <f t="shared" si="73"/>
        <v>0.12319870103511266</v>
      </c>
      <c r="CA12" s="32">
        <f t="shared" si="16"/>
        <v>0.53491770873897759</v>
      </c>
      <c r="CB12" s="48">
        <f t="shared" si="17"/>
        <v>0.64449607900087136</v>
      </c>
      <c r="CC12" s="13">
        <f>AB!D11</f>
        <v>4927</v>
      </c>
      <c r="CD12" s="13">
        <f>AB!E11</f>
        <v>10810.99</v>
      </c>
      <c r="CE12" s="52">
        <f>AB!F11</f>
        <v>17215</v>
      </c>
      <c r="CF12" s="36">
        <f>Rent!AV13</f>
        <v>360</v>
      </c>
      <c r="CG12" s="13">
        <f>Rent!AW13</f>
        <v>300</v>
      </c>
      <c r="CH12" s="13">
        <f>Rent!AX13</f>
        <v>345</v>
      </c>
      <c r="CI12" s="13">
        <f>Rent!BB13</f>
        <v>419</v>
      </c>
      <c r="CJ12" s="13">
        <f>Rent!BC13</f>
        <v>360</v>
      </c>
      <c r="CK12" s="13">
        <f>Rent!BD13</f>
        <v>395</v>
      </c>
      <c r="CL12" s="13">
        <f>Rent!BH13</f>
        <v>510</v>
      </c>
      <c r="CM12" s="13">
        <f>Rent!BI13</f>
        <v>450</v>
      </c>
      <c r="CN12" s="52">
        <f>Rent!BJ13</f>
        <v>495</v>
      </c>
      <c r="CO12" s="4">
        <v>84</v>
      </c>
      <c r="CP12" s="5">
        <v>80.7</v>
      </c>
      <c r="CQ12" s="37">
        <f>(Rent!BO13*12*'City Affordability'!$D$1)/SK!C11</f>
        <v>0.3638194327907367</v>
      </c>
      <c r="CR12" s="32">
        <f>(Rent!BP13*12*'City Affordability'!$D$1)/SK!D11</f>
        <v>0.26062531885672141</v>
      </c>
      <c r="CS12" s="32">
        <f>(Rent!BQ13*12*'City Affordability'!$D$1)/SK!E11</f>
        <v>0.22283356258596973</v>
      </c>
      <c r="CT12" s="37">
        <f>(Rent!BT13*12*'City Affordability'!$D$1)/SK!C11</f>
        <v>0.37187447558315151</v>
      </c>
      <c r="CU12" s="32">
        <f>(Rent!BU13*12*'City Affordability'!$D$1)/SK!D11</f>
        <v>0.24541115049706508</v>
      </c>
      <c r="CV12" s="32">
        <f>(Rent!BV13*12*'City Affordability'!$D$1)/SK!E11</f>
        <v>0.20724438331040806</v>
      </c>
      <c r="CW12" s="37">
        <f t="shared" si="74"/>
        <v>0.56318621397165103</v>
      </c>
      <c r="CX12" s="13">
        <f t="shared" si="75"/>
        <v>102.30434017410033</v>
      </c>
      <c r="CY12" s="32">
        <f t="shared" si="18"/>
        <v>0.48737268516777493</v>
      </c>
      <c r="CZ12" s="32">
        <f t="shared" si="18"/>
        <v>0.53791503770369231</v>
      </c>
      <c r="DA12" s="32">
        <f t="shared" si="76"/>
        <v>0.47105524313595765</v>
      </c>
      <c r="DB12" s="13">
        <f t="shared" si="77"/>
        <v>98.380167918970429</v>
      </c>
      <c r="DC12" s="32">
        <f t="shared" si="19"/>
        <v>0.38319550115779027</v>
      </c>
      <c r="DD12" s="32">
        <f t="shared" si="19"/>
        <v>0.43400595434998346</v>
      </c>
      <c r="DE12" s="32">
        <f t="shared" si="78"/>
        <v>0.34088645918085358</v>
      </c>
      <c r="DF12" s="13">
        <f t="shared" si="79"/>
        <v>99.16208814167679</v>
      </c>
      <c r="DG12" s="32">
        <f t="shared" si="20"/>
        <v>0.27974921378428746</v>
      </c>
      <c r="DH12" s="32">
        <f t="shared" si="20"/>
        <v>0.33162324018137385</v>
      </c>
      <c r="DI12" s="110">
        <f t="shared" si="80"/>
        <v>0.40885153033518901</v>
      </c>
      <c r="DJ12" s="34">
        <f t="shared" si="81"/>
        <v>0.43681378602834897</v>
      </c>
      <c r="DK12" s="32">
        <f t="shared" si="21"/>
        <v>0.52894475686404241</v>
      </c>
      <c r="DL12" s="48">
        <f t="shared" si="22"/>
        <v>0.65911354081914642</v>
      </c>
      <c r="DM12" s="36">
        <f>MN!C11</f>
        <v>6647.8900000000012</v>
      </c>
      <c r="DN12" s="13">
        <f>MN!D11</f>
        <v>11336.25</v>
      </c>
      <c r="DO12" s="52">
        <f>MN!E11</f>
        <v>19431.689999999999</v>
      </c>
      <c r="DP12" s="36">
        <f>Rent!BZ13</f>
        <v>312</v>
      </c>
      <c r="DQ12" s="13">
        <f>Rent!CA13</f>
        <v>270</v>
      </c>
      <c r="DR12" s="13">
        <f>Rent!CB13</f>
        <v>298</v>
      </c>
      <c r="DS12" s="13">
        <f>Rent!CF13</f>
        <v>445</v>
      </c>
      <c r="DT12" s="13">
        <f>Rent!CG13</f>
        <v>362</v>
      </c>
      <c r="DU12" s="13">
        <f>Rent!CH13</f>
        <v>410</v>
      </c>
      <c r="DV12" s="13">
        <f>Rent!CL13</f>
        <v>552</v>
      </c>
      <c r="DW12" s="13">
        <f>Rent!CM13</f>
        <v>453</v>
      </c>
      <c r="DX12" s="52">
        <f>Rent!CN13</f>
        <v>537</v>
      </c>
      <c r="DY12" s="4">
        <v>84.5</v>
      </c>
      <c r="DZ12" s="5">
        <v>84</v>
      </c>
      <c r="EA12" s="37">
        <f t="shared" si="82"/>
        <v>0.71268237934904599</v>
      </c>
      <c r="EB12" s="13">
        <f t="shared" si="83"/>
        <v>100.24655881935574</v>
      </c>
      <c r="EC12" s="32">
        <f t="shared" si="23"/>
        <v>0.62008978675645343</v>
      </c>
      <c r="ED12" s="32">
        <f t="shared" si="23"/>
        <v>0.68742985409652069</v>
      </c>
      <c r="EE12" s="32">
        <f t="shared" si="84"/>
        <v>0.44551791160211807</v>
      </c>
      <c r="EF12" s="13">
        <f t="shared" si="85"/>
        <v>103.92589252229727</v>
      </c>
      <c r="EG12" s="32">
        <f t="shared" si="24"/>
        <v>0.39205576220986388</v>
      </c>
      <c r="EH12" s="32">
        <f t="shared" si="24"/>
        <v>0.42769719513803334</v>
      </c>
      <c r="EI12" s="32">
        <f t="shared" si="86"/>
        <v>0.40522834617306852</v>
      </c>
      <c r="EJ12" s="13">
        <f t="shared" si="87"/>
        <v>105.04141832737915</v>
      </c>
      <c r="EK12" s="32">
        <f t="shared" si="25"/>
        <v>0.3511979000166594</v>
      </c>
      <c r="EL12" s="32">
        <f t="shared" si="25"/>
        <v>0.39172073463396623</v>
      </c>
      <c r="EM12" s="110">
        <f t="shared" si="88"/>
        <v>0.45594837261503929</v>
      </c>
      <c r="EN12" s="34">
        <f t="shared" si="89"/>
        <v>0.28731762065095401</v>
      </c>
      <c r="EO12" s="32">
        <f t="shared" si="26"/>
        <v>0.55448208839788193</v>
      </c>
      <c r="EP12" s="48">
        <f t="shared" si="27"/>
        <v>0.59477165382693142</v>
      </c>
      <c r="EQ12" s="36">
        <f>ON!C11</f>
        <v>8553.6</v>
      </c>
      <c r="ER12" s="13">
        <f>ON!D11</f>
        <v>16834.34</v>
      </c>
      <c r="ES12" s="52">
        <f>ON!E11</f>
        <v>22209.7</v>
      </c>
      <c r="ET12" s="36">
        <f>Rent!CT13</f>
        <v>508</v>
      </c>
      <c r="EU12" s="13">
        <f>Rent!CU13</f>
        <v>442</v>
      </c>
      <c r="EV12" s="13">
        <f>Rent!CV13</f>
        <v>490</v>
      </c>
      <c r="EW12" s="13">
        <f>Rent!CZ13</f>
        <v>625</v>
      </c>
      <c r="EX12" s="13">
        <f>Rent!DA13</f>
        <v>550</v>
      </c>
      <c r="EY12" s="13">
        <f>Rent!DB13</f>
        <v>600</v>
      </c>
      <c r="EZ12" s="13">
        <f>Rent!DF13</f>
        <v>750</v>
      </c>
      <c r="FA12" s="13">
        <f>Rent!DG13</f>
        <v>650</v>
      </c>
      <c r="FB12" s="52">
        <f>Rent!DH13</f>
        <v>725</v>
      </c>
      <c r="FC12" s="4">
        <v>84.4</v>
      </c>
      <c r="FD12" s="5">
        <v>85</v>
      </c>
      <c r="FE12" s="37">
        <f t="shared" si="90"/>
        <v>0.67340067340067333</v>
      </c>
      <c r="FF12" s="13">
        <f t="shared" si="91"/>
        <v>101.73754000914492</v>
      </c>
      <c r="FG12" s="32">
        <f t="shared" si="28"/>
        <v>0.60325476992143656</v>
      </c>
      <c r="FH12" s="32">
        <f t="shared" si="28"/>
        <v>0.65235690235690236</v>
      </c>
      <c r="FI12" s="32">
        <f t="shared" si="92"/>
        <v>0.42769719513803334</v>
      </c>
      <c r="FJ12" s="13">
        <f t="shared" si="93"/>
        <v>104.75729966247565</v>
      </c>
      <c r="FK12" s="32">
        <f t="shared" si="29"/>
        <v>0.37779918903859611</v>
      </c>
      <c r="FL12" s="32">
        <f t="shared" si="29"/>
        <v>0.40987647867394861</v>
      </c>
      <c r="FM12" s="32">
        <f t="shared" si="94"/>
        <v>0.39172073463396623</v>
      </c>
      <c r="FN12" s="13">
        <f t="shared" si="95"/>
        <v>102.51171271853794</v>
      </c>
      <c r="FO12" s="32">
        <f t="shared" si="30"/>
        <v>0.3484963777088389</v>
      </c>
      <c r="FP12" s="32">
        <f t="shared" si="30"/>
        <v>0.37821312309486393</v>
      </c>
      <c r="FQ12" s="110">
        <f t="shared" si="96"/>
        <v>0.45244107744107742</v>
      </c>
      <c r="FR12" s="34">
        <f t="shared" si="97"/>
        <v>0.32659932659932667</v>
      </c>
      <c r="FS12" s="32">
        <f t="shared" si="31"/>
        <v>0.57230280486196672</v>
      </c>
      <c r="FT12" s="48">
        <f t="shared" si="32"/>
        <v>0.60827926536603383</v>
      </c>
      <c r="FU12" s="36">
        <f>ON!C11</f>
        <v>8553.6</v>
      </c>
      <c r="FV12" s="13">
        <f>ON!D11</f>
        <v>16834.34</v>
      </c>
      <c r="FW12" s="52">
        <f>ON!E11</f>
        <v>22209.7</v>
      </c>
      <c r="FX12" s="36">
        <f>Rent!DN13</f>
        <v>480</v>
      </c>
      <c r="FY12" s="13">
        <f>Rent!DO13</f>
        <v>430</v>
      </c>
      <c r="FZ12" s="13">
        <f>Rent!DP13</f>
        <v>465</v>
      </c>
      <c r="GA12" s="13">
        <f>Rent!DT13</f>
        <v>600</v>
      </c>
      <c r="GB12" s="13">
        <f>Rent!DU13</f>
        <v>530</v>
      </c>
      <c r="GC12" s="13">
        <f>Rent!DV13</f>
        <v>575</v>
      </c>
      <c r="GD12" s="13">
        <f>Rent!DZ13</f>
        <v>725</v>
      </c>
      <c r="GE12" s="13">
        <f>Rent!EA13</f>
        <v>645</v>
      </c>
      <c r="GF12" s="52">
        <f>Rent!EB13</f>
        <v>700</v>
      </c>
      <c r="GG12" s="32">
        <v>84.3</v>
      </c>
      <c r="GH12" s="5">
        <v>85</v>
      </c>
      <c r="GI12" s="37">
        <f t="shared" si="98"/>
        <v>0.54152637485970812</v>
      </c>
      <c r="GJ12" s="13">
        <f t="shared" si="99"/>
        <v>95.214497303817211</v>
      </c>
      <c r="GK12" s="32">
        <f t="shared" si="33"/>
        <v>0.49102132435465767</v>
      </c>
      <c r="GL12" s="32">
        <f t="shared" si="33"/>
        <v>0.52328843995510665</v>
      </c>
      <c r="GM12" s="32">
        <f t="shared" si="100"/>
        <v>0.34928604269606056</v>
      </c>
      <c r="GN12" s="13">
        <f t="shared" si="101"/>
        <v>102.33468268463528</v>
      </c>
      <c r="GO12" s="32">
        <f t="shared" si="34"/>
        <v>0.3136446097678911</v>
      </c>
      <c r="GP12" s="32">
        <f t="shared" si="34"/>
        <v>0.33502946952479279</v>
      </c>
      <c r="GQ12" s="32">
        <f t="shared" si="102"/>
        <v>0.31715871893812164</v>
      </c>
      <c r="GR12" s="13">
        <f t="shared" si="103"/>
        <v>104.08091959819359</v>
      </c>
      <c r="GS12" s="32">
        <f t="shared" si="35"/>
        <v>0.28636136462896844</v>
      </c>
      <c r="GT12" s="32">
        <f t="shared" si="35"/>
        <v>0.30689293416840391</v>
      </c>
      <c r="GU12" s="110">
        <f t="shared" si="104"/>
        <v>0.37177328843995511</v>
      </c>
      <c r="GV12" s="34">
        <f t="shared" si="105"/>
        <v>0.45847362514029188</v>
      </c>
      <c r="GW12" s="32">
        <f t="shared" si="36"/>
        <v>0.65071395730393944</v>
      </c>
      <c r="GX12" s="48">
        <f t="shared" si="37"/>
        <v>0.68284128106187836</v>
      </c>
      <c r="GY12" s="36">
        <f>ON!C11</f>
        <v>8553.6</v>
      </c>
      <c r="GZ12" s="13">
        <f>ON!D11</f>
        <v>16834.34</v>
      </c>
      <c r="HA12" s="52">
        <f>ON!E11</f>
        <v>22209.7</v>
      </c>
      <c r="HB12" s="36">
        <f>Rent!EH13</f>
        <v>386</v>
      </c>
      <c r="HC12" s="13">
        <f>Rent!EI13</f>
        <v>350</v>
      </c>
      <c r="HD12" s="13">
        <f>Rent!EJ13</f>
        <v>373</v>
      </c>
      <c r="HE12" s="13">
        <f>Rent!EN13</f>
        <v>490</v>
      </c>
      <c r="HF12" s="13">
        <f>Rent!EO13</f>
        <v>440</v>
      </c>
      <c r="HG12" s="13">
        <f>Rent!EP13</f>
        <v>470</v>
      </c>
      <c r="HH12" s="13">
        <f>Rent!ET13</f>
        <v>587</v>
      </c>
      <c r="HI12" s="13">
        <f>Rent!EU13</f>
        <v>530</v>
      </c>
      <c r="HJ12" s="52">
        <f>Rent!EV13</f>
        <v>568</v>
      </c>
      <c r="HK12" s="4">
        <v>84.7</v>
      </c>
      <c r="HL12" s="5">
        <v>85</v>
      </c>
      <c r="HM12" s="37">
        <f t="shared" si="38"/>
        <v>0.65817067268914342</v>
      </c>
      <c r="HN12" s="13">
        <f t="shared" si="106"/>
        <v>90.734733890081515</v>
      </c>
      <c r="HO12" s="32">
        <f t="shared" si="39"/>
        <v>0.57105984836263912</v>
      </c>
      <c r="HP12" s="32">
        <f t="shared" si="39"/>
        <v>0.62913373124697536</v>
      </c>
      <c r="HQ12" s="32">
        <f t="shared" si="40"/>
        <v>0.36650873703379899</v>
      </c>
      <c r="HR12" s="13">
        <f t="shared" si="107"/>
        <v>84.798218047050767</v>
      </c>
      <c r="HS12" s="32">
        <f t="shared" si="41"/>
        <v>0.3197788730619896</v>
      </c>
      <c r="HT12" s="32">
        <f t="shared" si="41"/>
        <v>0.34818330018210902</v>
      </c>
      <c r="HU12" s="32">
        <f t="shared" si="42"/>
        <v>0.34276687381708171</v>
      </c>
      <c r="HV12" s="13">
        <f t="shared" si="108"/>
        <v>88.342705699335127</v>
      </c>
      <c r="HW12" s="32">
        <f t="shared" si="43"/>
        <v>0.29805815114528844</v>
      </c>
      <c r="HX12" s="32">
        <f t="shared" si="43"/>
        <v>0.33158969314913339</v>
      </c>
      <c r="HY12" s="112">
        <f t="shared" si="109"/>
        <v>0.38715921922890789</v>
      </c>
      <c r="HZ12" s="34">
        <f t="shared" si="44"/>
        <v>0.34182932731085658</v>
      </c>
      <c r="IA12" s="32">
        <f t="shared" si="45"/>
        <v>0.63349126296620106</v>
      </c>
      <c r="IB12" s="32">
        <f t="shared" si="46"/>
        <v>0.65723312618291829</v>
      </c>
      <c r="IC12" s="36">
        <f>QU!C11</f>
        <v>6199</v>
      </c>
      <c r="ID12" s="13">
        <f>QU!D11</f>
        <v>13096.55</v>
      </c>
      <c r="IE12" s="52">
        <f>QU!E11</f>
        <v>16104.24</v>
      </c>
      <c r="IF12" s="36">
        <v>340</v>
      </c>
      <c r="IG12" s="13">
        <f>Rent!FC13</f>
        <v>295</v>
      </c>
      <c r="IH12" s="13">
        <f>Rent!FD13</f>
        <v>325</v>
      </c>
      <c r="II12" s="13">
        <v>400</v>
      </c>
      <c r="IJ12" s="13">
        <f>Rent!FI13</f>
        <v>349</v>
      </c>
      <c r="IK12" s="13">
        <f>Rent!FJ13</f>
        <v>380</v>
      </c>
      <c r="IL12" s="13">
        <v>460</v>
      </c>
      <c r="IM12" s="13">
        <f>Rent!FO13</f>
        <v>400</v>
      </c>
      <c r="IN12" s="52">
        <f>Rent!FP13</f>
        <v>445</v>
      </c>
      <c r="IO12" s="4">
        <v>86.4</v>
      </c>
      <c r="IP12" s="5">
        <v>83.7</v>
      </c>
      <c r="IQ12" s="37">
        <f t="shared" si="110"/>
        <v>0.64849169220842073</v>
      </c>
      <c r="IR12" s="13">
        <f t="shared" si="111"/>
        <v>92.238507490967564</v>
      </c>
      <c r="IS12" s="32">
        <f t="shared" si="47"/>
        <v>0.53234392643974837</v>
      </c>
      <c r="IT12" s="32">
        <f t="shared" si="47"/>
        <v>0.61945475076625267</v>
      </c>
      <c r="IU12" s="32">
        <f t="shared" si="112"/>
        <v>0.38941553309841143</v>
      </c>
      <c r="IV12" s="13">
        <f t="shared" si="113"/>
        <v>88.957624312016861</v>
      </c>
      <c r="IW12" s="32">
        <f t="shared" si="48"/>
        <v>0.32985786333041911</v>
      </c>
      <c r="IX12" s="32">
        <f t="shared" si="48"/>
        <v>0.36650873703379899</v>
      </c>
      <c r="IY12" s="32">
        <f t="shared" si="114"/>
        <v>0.36512123515297834</v>
      </c>
      <c r="IZ12" s="13">
        <f t="shared" si="115"/>
        <v>91.633179420321682</v>
      </c>
      <c r="JA12" s="32">
        <f t="shared" si="49"/>
        <v>0.32413823937050118</v>
      </c>
      <c r="JB12" s="32">
        <f t="shared" si="49"/>
        <v>0.35394405448503002</v>
      </c>
      <c r="JC12" s="110">
        <f t="shared" si="116"/>
        <v>0.42103565091143735</v>
      </c>
      <c r="JD12" s="34">
        <f t="shared" si="117"/>
        <v>0.35150830779157927</v>
      </c>
      <c r="JE12" s="32">
        <f t="shared" si="50"/>
        <v>0.61058446690158852</v>
      </c>
      <c r="JF12" s="48">
        <f t="shared" si="51"/>
        <v>0.63487876484702166</v>
      </c>
      <c r="JG12" s="36">
        <f>QU!C11</f>
        <v>6199</v>
      </c>
      <c r="JH12" s="13">
        <f>QU!D11</f>
        <v>13096.55</v>
      </c>
      <c r="JI12" s="52">
        <f>QU!E11</f>
        <v>16104.24</v>
      </c>
      <c r="JJ12" s="36">
        <f>Rent!FV13</f>
        <v>335</v>
      </c>
      <c r="JK12" s="13">
        <f>Rent!FW13</f>
        <v>275</v>
      </c>
      <c r="JL12" s="13">
        <f>Rent!FX13</f>
        <v>320</v>
      </c>
      <c r="JM12" s="13">
        <f>Rent!GB13</f>
        <v>425</v>
      </c>
      <c r="JN12" s="13">
        <f>Rent!GC13</f>
        <v>360</v>
      </c>
      <c r="JO12" s="13">
        <f>Rent!GD13</f>
        <v>400</v>
      </c>
      <c r="JP12" s="13">
        <f>Rent!GH13</f>
        <v>490</v>
      </c>
      <c r="JQ12" s="13">
        <f>Rent!GI13</f>
        <v>435</v>
      </c>
      <c r="JR12" s="52">
        <f>Rent!GJ13</f>
        <v>475</v>
      </c>
      <c r="JS12" s="4">
        <v>86.5</v>
      </c>
      <c r="JT12" s="5">
        <v>83.7</v>
      </c>
      <c r="JU12" s="42">
        <f>(Rent!GO13*12*'City Affordability'!$D$1)/NB!C11</f>
        <v>1.0332013402375875</v>
      </c>
      <c r="JV12" s="32">
        <f>(Rent!GP13*12*'City Affordability'!$D$1)/NB!D11</f>
        <v>0.3506400035748547</v>
      </c>
      <c r="JW12" s="32">
        <f>(Rent!GQ13*12*'City Affordability'!$D$1)/NB!E11</f>
        <v>0.3494091344618333</v>
      </c>
      <c r="JX12" s="42">
        <f>(Rent!GT13*12*'City Affordability'!$D$1)/NB!C11</f>
        <v>0.77002741395065488</v>
      </c>
      <c r="JY12" s="32">
        <f>(Rent!GU13*12*'City Affordability'!$D$1)/NB!D11</f>
        <v>0.2814247317195146</v>
      </c>
      <c r="JZ12" s="32">
        <f>(Rent!GV13*12*'City Affordability'!$D$1)/NB!E11</f>
        <v>0.2804215905461514</v>
      </c>
      <c r="KA12" s="37">
        <f>(Rent!GY13*12*'City Affordability'!$D$1)/NS!C11</f>
        <v>0.5820088481074881</v>
      </c>
      <c r="KB12" s="32">
        <f>(Rent!GZ13*12*'City Affordability'!$D$1)/NS!D11</f>
        <v>0.32923880673796363</v>
      </c>
      <c r="KC12" s="32">
        <f>(Rent!HA13*12*'City Affordability'!$D$1)/NS!E11</f>
        <v>0.32275132275132273</v>
      </c>
      <c r="KD12" s="37">
        <f>(Rent!HD13*12*'City Affordability'!$D$1)/PEI!C11</f>
        <v>0.36382536382536385</v>
      </c>
      <c r="KE12" s="32">
        <f>(Rent!HE13*12*'City Affordability'!$D$1)/PEI!D11</f>
        <v>0.26188264701699293</v>
      </c>
      <c r="KF12" s="32">
        <f>(Rent!HF13*12*'City Affordability'!$D$1)/PEI!E11</f>
        <v>0.22218681960596889</v>
      </c>
      <c r="KG12" s="42">
        <f>(Rent!HI13*12*'City Affordability'!$D$1)/NFL!C11</f>
        <v>0.71602209944751383</v>
      </c>
      <c r="KH12" s="32">
        <f>(Rent!HJ13*12*'City Affordability'!$D$1)/NFL!D11</f>
        <v>0.29678272441307291</v>
      </c>
      <c r="KI12" s="39">
        <f>(Rent!HK13*12*'City Affordability'!$D$1)/NFL!E11</f>
        <v>0.30093029526762843</v>
      </c>
      <c r="KJ12" s="43">
        <v>0.4</v>
      </c>
    </row>
    <row r="13" spans="1:296" x14ac:dyDescent="0.25">
      <c r="A13" s="45">
        <v>1995</v>
      </c>
      <c r="B13" s="34">
        <f t="shared" si="52"/>
        <v>0.94778411584028077</v>
      </c>
      <c r="C13" s="13">
        <f t="shared" si="53"/>
        <v>98.960301147779489</v>
      </c>
      <c r="D13" s="32">
        <f t="shared" si="0"/>
        <v>0.81614743308468629</v>
      </c>
      <c r="E13" s="32">
        <f t="shared" si="0"/>
        <v>0.91268100043878897</v>
      </c>
      <c r="F13" s="32">
        <f t="shared" si="54"/>
        <v>0.54748521789911675</v>
      </c>
      <c r="G13" s="13">
        <f t="shared" si="55"/>
        <v>97.904956566172714</v>
      </c>
      <c r="H13" s="32">
        <f t="shared" si="1"/>
        <v>0.4905467552376086</v>
      </c>
      <c r="I13" s="32">
        <f t="shared" si="1"/>
        <v>0.52558580918315201</v>
      </c>
      <c r="J13" s="32">
        <f t="shared" si="2"/>
        <v>0.51602814698983579</v>
      </c>
      <c r="K13" s="13">
        <f t="shared" si="56"/>
        <v>93.898693175471905</v>
      </c>
      <c r="L13" s="32">
        <f t="shared" si="3"/>
        <v>0.45236233664693398</v>
      </c>
      <c r="M13" s="32">
        <f t="shared" si="4"/>
        <v>0.48922149000335086</v>
      </c>
      <c r="N13" s="110">
        <f t="shared" si="57"/>
        <v>0.59236507240017555</v>
      </c>
      <c r="O13" s="34">
        <f t="shared" si="5"/>
        <v>5.2215884159719228E-2</v>
      </c>
      <c r="P13" s="32">
        <f t="shared" si="6"/>
        <v>0.45251478210088325</v>
      </c>
      <c r="Q13" s="48">
        <f t="shared" si="7"/>
        <v>0.48397185301016421</v>
      </c>
      <c r="R13" s="36">
        <f>BC!C12</f>
        <v>6837</v>
      </c>
      <c r="S13" s="13">
        <f>BC!D12</f>
        <v>13699</v>
      </c>
      <c r="T13" s="52">
        <f>BC!E12</f>
        <v>17906</v>
      </c>
      <c r="U13" s="36">
        <f>Rent!C14</f>
        <v>540</v>
      </c>
      <c r="V13" s="13">
        <f>Rent!D14</f>
        <v>465</v>
      </c>
      <c r="W13" s="13">
        <f>Rent!E14</f>
        <v>520</v>
      </c>
      <c r="X13" s="13">
        <f>Rent!I14</f>
        <v>625</v>
      </c>
      <c r="Y13" s="13">
        <f>Rent!J14</f>
        <v>560</v>
      </c>
      <c r="Z13" s="13">
        <f>Rent!K14</f>
        <v>600</v>
      </c>
      <c r="AA13" s="13">
        <f>Rent!O14</f>
        <v>770</v>
      </c>
      <c r="AB13" s="13">
        <f>Rent!P14</f>
        <v>675</v>
      </c>
      <c r="AC13" s="52">
        <f>Rent!Q14</f>
        <v>730</v>
      </c>
      <c r="AD13" s="4">
        <v>91.3</v>
      </c>
      <c r="AE13" s="4">
        <v>89</v>
      </c>
      <c r="AF13" s="37">
        <f>(Rent!V14*12*'City Affordability'!$D$1)/BC!C12</f>
        <v>0.54409828872312416</v>
      </c>
      <c r="AG13" s="32">
        <f>(Rent!W14*12*'City Affordability'!$D$1)/BC!D12</f>
        <v>0.33111905978538581</v>
      </c>
      <c r="AH13" s="39">
        <f>(Rent!X14*12*'City Affordability'!$D$1)/BC!E12</f>
        <v>0.31989277337205407</v>
      </c>
      <c r="AI13" s="37">
        <f t="shared" si="58"/>
        <v>0.85244570732697378</v>
      </c>
      <c r="AJ13" s="13">
        <f t="shared" si="59"/>
        <v>100.4769636695758</v>
      </c>
      <c r="AK13" s="32">
        <f t="shared" si="8"/>
        <v>0.79155672823218992</v>
      </c>
      <c r="AL13" s="32">
        <f t="shared" si="8"/>
        <v>0.82809011568906032</v>
      </c>
      <c r="AM13" s="32">
        <f t="shared" si="60"/>
        <v>0.5</v>
      </c>
      <c r="AN13" s="13">
        <f t="shared" si="61"/>
        <v>95.891203703703709</v>
      </c>
      <c r="AO13" s="32">
        <f t="shared" si="9"/>
        <v>0.43888888888888888</v>
      </c>
      <c r="AP13" s="32">
        <f t="shared" si="9"/>
        <v>0.48333333333333334</v>
      </c>
      <c r="AQ13" s="32">
        <f t="shared" si="62"/>
        <v>0.39730523406460527</v>
      </c>
      <c r="AR13" s="13">
        <f t="shared" si="63"/>
        <v>90.648931882305519</v>
      </c>
      <c r="AS13" s="32">
        <f t="shared" si="10"/>
        <v>0.34548281223009153</v>
      </c>
      <c r="AT13" s="32">
        <f t="shared" si="10"/>
        <v>0.38003109345310071</v>
      </c>
      <c r="AU13" s="110">
        <f t="shared" si="64"/>
        <v>0.60888979094783846</v>
      </c>
      <c r="AV13" s="34">
        <f t="shared" si="65"/>
        <v>0.14755429267302622</v>
      </c>
      <c r="AW13" s="32">
        <f t="shared" si="11"/>
        <v>0.5</v>
      </c>
      <c r="AX13" s="48">
        <f t="shared" si="12"/>
        <v>0.60269476593539473</v>
      </c>
      <c r="AY13" s="36">
        <f>AB!D12</f>
        <v>4927</v>
      </c>
      <c r="AZ13" s="13">
        <f>AB!E12</f>
        <v>10800</v>
      </c>
      <c r="BA13" s="52">
        <f>AB!F12</f>
        <v>17367</v>
      </c>
      <c r="BB13" s="36">
        <f>Rent!AB14</f>
        <v>350</v>
      </c>
      <c r="BC13" s="13">
        <f>Rent!AC14</f>
        <v>325</v>
      </c>
      <c r="BD13" s="13">
        <f>Rent!AD14</f>
        <v>340</v>
      </c>
      <c r="BE13" s="13">
        <f>Rent!AH14</f>
        <v>450</v>
      </c>
      <c r="BF13" s="13">
        <f>Rent!AI14</f>
        <v>395</v>
      </c>
      <c r="BG13" s="13">
        <f>Rent!AJ14</f>
        <v>435</v>
      </c>
      <c r="BH13" s="13">
        <f>Rent!AN14</f>
        <v>575</v>
      </c>
      <c r="BI13" s="13">
        <f>Rent!AO14</f>
        <v>500</v>
      </c>
      <c r="BJ13" s="52">
        <f>Rent!AP14</f>
        <v>550</v>
      </c>
      <c r="BK13" s="103">
        <v>83.6</v>
      </c>
      <c r="BL13" s="5">
        <v>83</v>
      </c>
      <c r="BM13" s="37">
        <f t="shared" si="66"/>
        <v>0.85244570732697378</v>
      </c>
      <c r="BN13" s="13">
        <f t="shared" si="67"/>
        <v>106.56647661924707</v>
      </c>
      <c r="BO13" s="32">
        <f t="shared" si="13"/>
        <v>0.71848995331844934</v>
      </c>
      <c r="BP13" s="32">
        <f t="shared" si="13"/>
        <v>0.80373452405114676</v>
      </c>
      <c r="BQ13" s="32">
        <f t="shared" si="68"/>
        <v>0.45333333333333331</v>
      </c>
      <c r="BR13" s="13">
        <f t="shared" si="69"/>
        <v>99.047116736990148</v>
      </c>
      <c r="BS13" s="32">
        <f t="shared" si="14"/>
        <v>0.3888888888888889</v>
      </c>
      <c r="BT13" s="32">
        <f t="shared" si="14"/>
        <v>0.43222222222222223</v>
      </c>
      <c r="BU13" s="32">
        <f t="shared" si="70"/>
        <v>0.34548281223009153</v>
      </c>
      <c r="BV13" s="13">
        <f t="shared" si="71"/>
        <v>91.564577658894464</v>
      </c>
      <c r="BW13" s="32">
        <f t="shared" si="15"/>
        <v>0.30402487476248058</v>
      </c>
      <c r="BX13" s="32">
        <f t="shared" si="15"/>
        <v>0.33166349974088788</v>
      </c>
      <c r="BY13" s="110">
        <f t="shared" si="72"/>
        <v>0.53582301603409788</v>
      </c>
      <c r="BZ13" s="34">
        <f t="shared" si="73"/>
        <v>0.14755429267302622</v>
      </c>
      <c r="CA13" s="32">
        <f t="shared" si="16"/>
        <v>0.54666666666666663</v>
      </c>
      <c r="CB13" s="48">
        <f t="shared" si="17"/>
        <v>0.65451718776990853</v>
      </c>
      <c r="CC13" s="13">
        <f>AB!D12</f>
        <v>4927</v>
      </c>
      <c r="CD13" s="13">
        <f>AB!E12</f>
        <v>10800</v>
      </c>
      <c r="CE13" s="52">
        <f>AB!F12</f>
        <v>17367</v>
      </c>
      <c r="CF13" s="36">
        <f>Rent!AV14</f>
        <v>350</v>
      </c>
      <c r="CG13" s="13">
        <f>Rent!AW14</f>
        <v>295</v>
      </c>
      <c r="CH13" s="13">
        <f>Rent!AX14</f>
        <v>330</v>
      </c>
      <c r="CI13" s="13">
        <f>Rent!BB14</f>
        <v>408</v>
      </c>
      <c r="CJ13" s="13">
        <f>Rent!BC14</f>
        <v>350</v>
      </c>
      <c r="CK13" s="13">
        <f>Rent!BD14</f>
        <v>389</v>
      </c>
      <c r="CL13" s="13">
        <f>Rent!BH14</f>
        <v>500</v>
      </c>
      <c r="CM13" s="13">
        <f>Rent!BI14</f>
        <v>440</v>
      </c>
      <c r="CN13" s="52">
        <f>Rent!BJ14</f>
        <v>480</v>
      </c>
      <c r="CO13" s="4">
        <v>85.7</v>
      </c>
      <c r="CP13" s="5">
        <v>83</v>
      </c>
      <c r="CQ13" s="37">
        <f>(Rent!BO14*12*'City Affordability'!$D$1)/SK!C12</f>
        <v>0.40799017313991576</v>
      </c>
      <c r="CR13" s="32">
        <f>(Rent!BP14*12*'City Affordability'!$D$1)/SK!D12</f>
        <v>0.26333636589198578</v>
      </c>
      <c r="CS13" s="32">
        <f>(Rent!BQ14*12*'City Affordability'!$D$1)/SK!E12</f>
        <v>0.22325368173743626</v>
      </c>
      <c r="CT13" s="37">
        <f>(Rent!BT14*12*'City Affordability'!$D$1)/SK!C12</f>
        <v>0.41383949461862424</v>
      </c>
      <c r="CU13" s="32">
        <f>(Rent!BU14*12*'City Affordability'!$D$1)/SK!D12</f>
        <v>0.25076503184186583</v>
      </c>
      <c r="CV13" s="32">
        <f>(Rent!BV14*12*'City Affordability'!$D$1)/SK!E12</f>
        <v>0.20995931465245546</v>
      </c>
      <c r="CW13" s="37">
        <f t="shared" si="74"/>
        <v>0.55881027489860302</v>
      </c>
      <c r="CX13" s="13">
        <f t="shared" si="75"/>
        <v>101.50943868609485</v>
      </c>
      <c r="CY13" s="32">
        <f t="shared" si="18"/>
        <v>0.48129788192879674</v>
      </c>
      <c r="CZ13" s="32">
        <f t="shared" si="18"/>
        <v>0.53717890941865709</v>
      </c>
      <c r="DA13" s="32">
        <f t="shared" si="76"/>
        <v>0.47656870532168388</v>
      </c>
      <c r="DB13" s="13">
        <f t="shared" si="77"/>
        <v>99.531657778282096</v>
      </c>
      <c r="DC13" s="32">
        <f t="shared" si="19"/>
        <v>0.38337304739211014</v>
      </c>
      <c r="DD13" s="32">
        <f t="shared" si="19"/>
        <v>0.44267937516547523</v>
      </c>
      <c r="DE13" s="32">
        <f t="shared" si="78"/>
        <v>0.34599938214396048</v>
      </c>
      <c r="DF13" s="13">
        <f t="shared" si="79"/>
        <v>100.6494106910897</v>
      </c>
      <c r="DG13" s="32">
        <f t="shared" si="20"/>
        <v>0.2842137781896818</v>
      </c>
      <c r="DH13" s="32">
        <f t="shared" si="20"/>
        <v>0.33178869323447635</v>
      </c>
      <c r="DI13" s="110">
        <f t="shared" si="80"/>
        <v>0.41460117169896349</v>
      </c>
      <c r="DJ13" s="34">
        <f t="shared" si="81"/>
        <v>0.44118972510139698</v>
      </c>
      <c r="DK13" s="32">
        <f t="shared" si="21"/>
        <v>0.52343129467831617</v>
      </c>
      <c r="DL13" s="48">
        <f t="shared" si="22"/>
        <v>0.65400061785603958</v>
      </c>
      <c r="DM13" s="36">
        <f>MN!C12</f>
        <v>6657</v>
      </c>
      <c r="DN13" s="13">
        <f>MN!D12</f>
        <v>11331</v>
      </c>
      <c r="DO13" s="52">
        <f>MN!E12</f>
        <v>19422</v>
      </c>
      <c r="DP13" s="36">
        <f>Rent!BZ14</f>
        <v>310</v>
      </c>
      <c r="DQ13" s="13">
        <f>Rent!CA14</f>
        <v>267</v>
      </c>
      <c r="DR13" s="13">
        <f>Rent!CB14</f>
        <v>298</v>
      </c>
      <c r="DS13" s="13">
        <f>Rent!CF14</f>
        <v>450</v>
      </c>
      <c r="DT13" s="13">
        <f>Rent!CG14</f>
        <v>362</v>
      </c>
      <c r="DU13" s="13">
        <f>Rent!CH14</f>
        <v>418</v>
      </c>
      <c r="DV13" s="13">
        <f>Rent!CL14</f>
        <v>560</v>
      </c>
      <c r="DW13" s="13">
        <f>Rent!CM14</f>
        <v>460</v>
      </c>
      <c r="DX13" s="52">
        <f>Rent!CN14</f>
        <v>537</v>
      </c>
      <c r="DY13" s="4">
        <v>86.8</v>
      </c>
      <c r="DZ13" s="5">
        <v>86.1</v>
      </c>
      <c r="EA13" s="37">
        <f t="shared" si="82"/>
        <v>0.76790548855525476</v>
      </c>
      <c r="EB13" s="13">
        <f t="shared" si="83"/>
        <v>108.01429214017159</v>
      </c>
      <c r="EC13" s="32">
        <f t="shared" si="23"/>
        <v>0.66453359586512428</v>
      </c>
      <c r="ED13" s="32">
        <f t="shared" si="23"/>
        <v>0.73837066207236035</v>
      </c>
      <c r="EE13" s="32">
        <f t="shared" si="84"/>
        <v>0.48622366288492708</v>
      </c>
      <c r="EF13" s="13">
        <f t="shared" si="85"/>
        <v>113.42131666280775</v>
      </c>
      <c r="EG13" s="32">
        <f t="shared" si="24"/>
        <v>0.419648422889914</v>
      </c>
      <c r="EH13" s="32">
        <f t="shared" si="24"/>
        <v>0.46752275277396832</v>
      </c>
      <c r="EI13" s="32">
        <f t="shared" si="86"/>
        <v>0.44423350735643097</v>
      </c>
      <c r="EJ13" s="13">
        <f t="shared" si="87"/>
        <v>115.15215586951193</v>
      </c>
      <c r="EK13" s="32">
        <f t="shared" si="25"/>
        <v>0.3821547223540579</v>
      </c>
      <c r="EL13" s="32">
        <f t="shared" si="25"/>
        <v>0.42714760322733747</v>
      </c>
      <c r="EM13" s="110">
        <f t="shared" si="88"/>
        <v>0.49544671425055375</v>
      </c>
      <c r="EN13" s="34">
        <f t="shared" si="89"/>
        <v>0.23209451144474524</v>
      </c>
      <c r="EO13" s="32">
        <f t="shared" si="26"/>
        <v>0.51377633711507298</v>
      </c>
      <c r="EP13" s="48">
        <f t="shared" si="27"/>
        <v>0.55576649264356903</v>
      </c>
      <c r="EQ13" s="36">
        <f>ON!C12</f>
        <v>8126</v>
      </c>
      <c r="ER13" s="13">
        <f>ON!D12</f>
        <v>16042</v>
      </c>
      <c r="ES13" s="52">
        <f>ON!E12</f>
        <v>21070</v>
      </c>
      <c r="ET13" s="36">
        <f>Rent!CT14</f>
        <v>520</v>
      </c>
      <c r="EU13" s="13">
        <f>Rent!CU14</f>
        <v>450</v>
      </c>
      <c r="EV13" s="13">
        <f>Rent!CV14</f>
        <v>500</v>
      </c>
      <c r="EW13" s="13">
        <f>Rent!CZ14</f>
        <v>650</v>
      </c>
      <c r="EX13" s="13">
        <f>Rent!DA14</f>
        <v>561</v>
      </c>
      <c r="EY13" s="13">
        <f>Rent!DB14</f>
        <v>625</v>
      </c>
      <c r="EZ13" s="13">
        <f>Rent!DF14</f>
        <v>780</v>
      </c>
      <c r="FA13" s="13">
        <f>Rent!DG14</f>
        <v>671</v>
      </c>
      <c r="FB13" s="52">
        <f>Rent!DH14</f>
        <v>750</v>
      </c>
      <c r="FC13" s="4">
        <v>86.5</v>
      </c>
      <c r="FD13" s="5">
        <v>87.6</v>
      </c>
      <c r="FE13" s="37">
        <f t="shared" si="90"/>
        <v>0.73689392074821558</v>
      </c>
      <c r="FF13" s="13">
        <f t="shared" si="91"/>
        <v>111.33011549575664</v>
      </c>
      <c r="FG13" s="32">
        <f t="shared" si="28"/>
        <v>0.64976618262367714</v>
      </c>
      <c r="FH13" s="32">
        <f t="shared" si="28"/>
        <v>0.70145212896874232</v>
      </c>
      <c r="FI13" s="32">
        <f t="shared" si="92"/>
        <v>0.44882184266300962</v>
      </c>
      <c r="FJ13" s="13">
        <f t="shared" si="93"/>
        <v>109.93142999625982</v>
      </c>
      <c r="FK13" s="32">
        <f t="shared" si="29"/>
        <v>0.40393965839670865</v>
      </c>
      <c r="FL13" s="32">
        <f t="shared" si="29"/>
        <v>0.43012093255205086</v>
      </c>
      <c r="FM13" s="32">
        <f t="shared" si="94"/>
        <v>0.41575700047460845</v>
      </c>
      <c r="FN13" s="13">
        <f t="shared" si="95"/>
        <v>108.80190509496333</v>
      </c>
      <c r="FO13" s="32">
        <f t="shared" si="30"/>
        <v>0.37019458946369244</v>
      </c>
      <c r="FP13" s="32">
        <f t="shared" si="30"/>
        <v>0.40436639772187943</v>
      </c>
      <c r="FQ13" s="110">
        <f t="shared" si="96"/>
        <v>0.47994093034703422</v>
      </c>
      <c r="FR13" s="34">
        <f t="shared" si="97"/>
        <v>0.26310607925178442</v>
      </c>
      <c r="FS13" s="32">
        <f t="shared" si="31"/>
        <v>0.55117815733699038</v>
      </c>
      <c r="FT13" s="48">
        <f t="shared" si="32"/>
        <v>0.58424299952539149</v>
      </c>
      <c r="FU13" s="36">
        <f>ON!C12</f>
        <v>8126</v>
      </c>
      <c r="FV13" s="13">
        <f>ON!D12</f>
        <v>16042</v>
      </c>
      <c r="FW13" s="52">
        <f>ON!E12</f>
        <v>21070</v>
      </c>
      <c r="FX13" s="36">
        <f>Rent!DN14</f>
        <v>499</v>
      </c>
      <c r="FY13" s="13">
        <f>Rent!DO14</f>
        <v>440</v>
      </c>
      <c r="FZ13" s="13">
        <f>Rent!DP14</f>
        <v>475</v>
      </c>
      <c r="GA13" s="13">
        <f>Rent!DT14</f>
        <v>600</v>
      </c>
      <c r="GB13" s="13">
        <f>Rent!DU14</f>
        <v>540</v>
      </c>
      <c r="GC13" s="13">
        <f>Rent!DV14</f>
        <v>575</v>
      </c>
      <c r="GD13" s="13">
        <f>Rent!DZ14</f>
        <v>730</v>
      </c>
      <c r="GE13" s="13">
        <f>Rent!EA14</f>
        <v>650</v>
      </c>
      <c r="GF13" s="52">
        <f>Rent!EB14</f>
        <v>710</v>
      </c>
      <c r="GG13" s="32">
        <v>86.7</v>
      </c>
      <c r="GH13" s="5">
        <v>87.6</v>
      </c>
      <c r="GI13" s="37">
        <f t="shared" si="98"/>
        <v>0.59069652965788821</v>
      </c>
      <c r="GJ13" s="13">
        <f t="shared" si="99"/>
        <v>103.85989628862653</v>
      </c>
      <c r="GK13" s="32">
        <f t="shared" si="33"/>
        <v>0.51685946345065226</v>
      </c>
      <c r="GL13" s="32">
        <f t="shared" si="33"/>
        <v>0.57149889244400687</v>
      </c>
      <c r="GM13" s="32">
        <f t="shared" si="100"/>
        <v>0.36653783817479119</v>
      </c>
      <c r="GN13" s="13">
        <f t="shared" si="101"/>
        <v>107.38915609682478</v>
      </c>
      <c r="GO13" s="32">
        <f t="shared" si="34"/>
        <v>0.33661638199725719</v>
      </c>
      <c r="GP13" s="32">
        <f t="shared" si="34"/>
        <v>0.35905747413040767</v>
      </c>
      <c r="GQ13" s="32">
        <f t="shared" si="102"/>
        <v>0.34171808258186998</v>
      </c>
      <c r="GR13" s="13">
        <f t="shared" si="103"/>
        <v>112.14048410061702</v>
      </c>
      <c r="GS13" s="32">
        <f t="shared" si="35"/>
        <v>0.30185097294731844</v>
      </c>
      <c r="GT13" s="32">
        <f t="shared" si="35"/>
        <v>0.33032747982914096</v>
      </c>
      <c r="GU13" s="110">
        <f t="shared" si="104"/>
        <v>0.39133645089835095</v>
      </c>
      <c r="GV13" s="34">
        <f t="shared" si="105"/>
        <v>0.40930347034211179</v>
      </c>
      <c r="GW13" s="32">
        <f t="shared" si="36"/>
        <v>0.63346216182520876</v>
      </c>
      <c r="GX13" s="48">
        <f t="shared" si="37"/>
        <v>0.65828191741813002</v>
      </c>
      <c r="GY13" s="36">
        <f>ON!C12</f>
        <v>8126</v>
      </c>
      <c r="GZ13" s="13">
        <f>ON!D12</f>
        <v>16042</v>
      </c>
      <c r="HA13" s="52">
        <f>ON!E12</f>
        <v>21070</v>
      </c>
      <c r="HB13" s="36">
        <f>Rent!EH14</f>
        <v>400</v>
      </c>
      <c r="HC13" s="13">
        <f>Rent!EI14</f>
        <v>350</v>
      </c>
      <c r="HD13" s="13">
        <f>Rent!EJ14</f>
        <v>387</v>
      </c>
      <c r="HE13" s="13">
        <f>Rent!EN14</f>
        <v>490</v>
      </c>
      <c r="HF13" s="13">
        <f>Rent!EO14</f>
        <v>450</v>
      </c>
      <c r="HG13" s="13">
        <f>Rent!EP14</f>
        <v>480</v>
      </c>
      <c r="HH13" s="13">
        <f>Rent!ET14</f>
        <v>600</v>
      </c>
      <c r="HI13" s="13">
        <f>Rent!EU14</f>
        <v>530</v>
      </c>
      <c r="HJ13" s="52">
        <f>Rent!EV14</f>
        <v>580</v>
      </c>
      <c r="HK13" s="4">
        <v>86.8</v>
      </c>
      <c r="HL13" s="5">
        <v>87.6</v>
      </c>
      <c r="HM13" s="37">
        <f t="shared" si="38"/>
        <v>0.64849169220842073</v>
      </c>
      <c r="HN13" s="13">
        <f t="shared" si="106"/>
        <v>89.400399568168567</v>
      </c>
      <c r="HO13" s="32">
        <f t="shared" si="39"/>
        <v>0.56138086788191643</v>
      </c>
      <c r="HP13" s="32">
        <f t="shared" si="39"/>
        <v>0.62913373124697536</v>
      </c>
      <c r="HQ13" s="32">
        <f t="shared" si="40"/>
        <v>0.37542922548645558</v>
      </c>
      <c r="HR13" s="13">
        <f t="shared" si="107"/>
        <v>86.862129349729514</v>
      </c>
      <c r="HS13" s="32">
        <f t="shared" si="41"/>
        <v>0.32048836322014496</v>
      </c>
      <c r="HT13" s="32">
        <f t="shared" si="41"/>
        <v>0.35711560473101872</v>
      </c>
      <c r="HU13" s="32">
        <f t="shared" si="42"/>
        <v>0.3539493293591654</v>
      </c>
      <c r="HV13" s="13">
        <f t="shared" si="108"/>
        <v>91.224805617419364</v>
      </c>
      <c r="HW13" s="32">
        <f t="shared" si="43"/>
        <v>0.29806259314456035</v>
      </c>
      <c r="HX13" s="32">
        <f t="shared" si="43"/>
        <v>0.3353204172876304</v>
      </c>
      <c r="HY13" s="112">
        <f t="shared" si="109"/>
        <v>0.38715921922890789</v>
      </c>
      <c r="HZ13" s="34">
        <f t="shared" si="44"/>
        <v>0.35150830779157927</v>
      </c>
      <c r="IA13" s="32">
        <f t="shared" si="45"/>
        <v>0.62457077451354448</v>
      </c>
      <c r="IB13" s="32">
        <f t="shared" si="46"/>
        <v>0.64605067064083466</v>
      </c>
      <c r="IC13" s="36">
        <f>QU!C12</f>
        <v>6199</v>
      </c>
      <c r="ID13" s="13">
        <f>QU!D12</f>
        <v>13105</v>
      </c>
      <c r="IE13" s="52">
        <f>QU!E12</f>
        <v>16104</v>
      </c>
      <c r="IF13" s="36">
        <v>335</v>
      </c>
      <c r="IG13" s="13">
        <f>Rent!FC14</f>
        <v>290</v>
      </c>
      <c r="IH13" s="13">
        <f>Rent!FD14</f>
        <v>325</v>
      </c>
      <c r="II13" s="13">
        <v>410</v>
      </c>
      <c r="IJ13" s="13">
        <f>Rent!FI14</f>
        <v>350</v>
      </c>
      <c r="IK13" s="13">
        <f>Rent!FJ14</f>
        <v>390</v>
      </c>
      <c r="IL13" s="13">
        <v>475</v>
      </c>
      <c r="IM13" s="13">
        <f>Rent!FO14</f>
        <v>400</v>
      </c>
      <c r="IN13" s="52">
        <f>Rent!FP14</f>
        <v>450</v>
      </c>
      <c r="IO13" s="4">
        <v>87.9</v>
      </c>
      <c r="IP13" s="5">
        <v>85.1</v>
      </c>
      <c r="IQ13" s="37">
        <f t="shared" si="110"/>
        <v>0.64849169220842073</v>
      </c>
      <c r="IR13" s="13">
        <f t="shared" si="111"/>
        <v>92.238507490967564</v>
      </c>
      <c r="IS13" s="32">
        <f t="shared" si="47"/>
        <v>0.57105984836263912</v>
      </c>
      <c r="IT13" s="32">
        <f t="shared" si="47"/>
        <v>0.62913373124697536</v>
      </c>
      <c r="IU13" s="32">
        <f t="shared" si="112"/>
        <v>0.384586035864174</v>
      </c>
      <c r="IV13" s="13">
        <f t="shared" si="113"/>
        <v>87.854379669562789</v>
      </c>
      <c r="IW13" s="32">
        <f t="shared" si="48"/>
        <v>0.32048836322014496</v>
      </c>
      <c r="IX13" s="32">
        <f t="shared" si="48"/>
        <v>0.36627241510873715</v>
      </c>
      <c r="IY13" s="32">
        <f t="shared" si="114"/>
        <v>0.37257824143070045</v>
      </c>
      <c r="IZ13" s="13">
        <f t="shared" si="115"/>
        <v>93.504637797423968</v>
      </c>
      <c r="JA13" s="32">
        <f t="shared" si="49"/>
        <v>0.32786885245901637</v>
      </c>
      <c r="JB13" s="32">
        <f t="shared" si="49"/>
        <v>0.35767511177347244</v>
      </c>
      <c r="JC13" s="110">
        <f t="shared" si="116"/>
        <v>0.4258751411517987</v>
      </c>
      <c r="JD13" s="34">
        <f t="shared" si="117"/>
        <v>0.35150830779157927</v>
      </c>
      <c r="JE13" s="32">
        <f t="shared" si="50"/>
        <v>0.61541396413582605</v>
      </c>
      <c r="JF13" s="48">
        <f t="shared" si="51"/>
        <v>0.6274217585692996</v>
      </c>
      <c r="JG13" s="36">
        <f>QU!C12</f>
        <v>6199</v>
      </c>
      <c r="JH13" s="13">
        <f>QU!D12</f>
        <v>13105</v>
      </c>
      <c r="JI13" s="52">
        <f>QU!E12</f>
        <v>16104</v>
      </c>
      <c r="JJ13" s="36">
        <f>Rent!FV14</f>
        <v>335</v>
      </c>
      <c r="JK13" s="13">
        <f>Rent!FW14</f>
        <v>295</v>
      </c>
      <c r="JL13" s="13">
        <f>Rent!FX14</f>
        <v>325</v>
      </c>
      <c r="JM13" s="13">
        <f>Rent!GB14</f>
        <v>420</v>
      </c>
      <c r="JN13" s="13">
        <f>Rent!GC14</f>
        <v>350</v>
      </c>
      <c r="JO13" s="13">
        <f>Rent!GD14</f>
        <v>400</v>
      </c>
      <c r="JP13" s="13">
        <f>Rent!GH14</f>
        <v>500</v>
      </c>
      <c r="JQ13" s="13">
        <f>Rent!GI14</f>
        <v>440</v>
      </c>
      <c r="JR13" s="52">
        <f>Rent!GJ14</f>
        <v>480</v>
      </c>
      <c r="JS13" s="4">
        <v>88.3</v>
      </c>
      <c r="JT13" s="5">
        <v>85.1</v>
      </c>
      <c r="JU13" s="42">
        <f>(Rent!GO14*12*'City Affordability'!$D$1)/NB!C12</f>
        <v>1.0391502276176023</v>
      </c>
      <c r="JV13" s="32">
        <f>(Rent!GP14*12*'City Affordability'!$D$1)/NB!D12</f>
        <v>0.33360236750067257</v>
      </c>
      <c r="JW13" s="32">
        <f>(Rent!GQ14*12*'City Affordability'!$D$1)/NB!E12</f>
        <v>0.33252866626433314</v>
      </c>
      <c r="JX13" s="42">
        <f>(Rent!GT14*12*'City Affordability'!$D$1)/NB!C12</f>
        <v>0.75022761760242795</v>
      </c>
      <c r="JY13" s="32">
        <f>(Rent!GU14*12*'City Affordability'!$D$1)/NB!D12</f>
        <v>0.26114249843063403</v>
      </c>
      <c r="JZ13" s="32">
        <f>(Rent!GV14*12*'City Affordability'!$D$1)/NB!E12</f>
        <v>0.26372963186481591</v>
      </c>
      <c r="KA13" s="37">
        <f>(Rent!GY14*12*'City Affordability'!$D$1)/NS!C12</f>
        <v>0.5820088481074881</v>
      </c>
      <c r="KB13" s="32">
        <f>(Rent!GZ14*12*'City Affordability'!$D$1)/NS!D12</f>
        <v>0.32988346508027055</v>
      </c>
      <c r="KC13" s="32">
        <f>(Rent!HA14*12*'City Affordability'!$D$1)/NS!E12</f>
        <v>0.32539682539682541</v>
      </c>
      <c r="KD13" s="37">
        <f>(Rent!HD14*12*'City Affordability'!$D$1)/PEI!C12</f>
        <v>0.4849726775956284</v>
      </c>
      <c r="KE13" s="32">
        <f>(Rent!HE14*12*'City Affordability'!$D$1)/PEI!D12</f>
        <v>0.27480667480667481</v>
      </c>
      <c r="KF13" s="32">
        <f>(Rent!HF14*12*'City Affordability'!$D$1)/PEI!E12</f>
        <v>0.22775646912646536</v>
      </c>
      <c r="KG13" s="42">
        <f>(Rent!HI14*12*'City Affordability'!$D$1)/NFL!C12</f>
        <v>0.70895027624309392</v>
      </c>
      <c r="KH13" s="32">
        <f>(Rent!HJ14*12*'City Affordability'!$D$1)/NFL!D12</f>
        <v>0.29809839094618523</v>
      </c>
      <c r="KI13" s="39">
        <f>(Rent!HK14*12*'City Affordability'!$D$1)/NFL!E12</f>
        <v>0.30308750168531751</v>
      </c>
      <c r="KJ13" s="43">
        <v>0.4</v>
      </c>
    </row>
    <row r="14" spans="1:296" x14ac:dyDescent="0.25">
      <c r="A14" s="45">
        <v>1996</v>
      </c>
      <c r="B14" s="34">
        <f t="shared" si="52"/>
        <v>1.0612760581174985</v>
      </c>
      <c r="C14" s="13">
        <f t="shared" si="53"/>
        <v>110.81025368221565</v>
      </c>
      <c r="D14" s="32">
        <f t="shared" si="0"/>
        <v>0.90966519267214152</v>
      </c>
      <c r="E14" s="32">
        <f t="shared" si="0"/>
        <v>1.0101073910296905</v>
      </c>
      <c r="F14" s="32">
        <f t="shared" si="54"/>
        <v>0.56934306569343063</v>
      </c>
      <c r="G14" s="13">
        <f t="shared" si="55"/>
        <v>101.81372262773722</v>
      </c>
      <c r="H14" s="32">
        <f t="shared" si="1"/>
        <v>0.49927007299270071</v>
      </c>
      <c r="I14" s="32">
        <f t="shared" si="1"/>
        <v>0.54306569343065692</v>
      </c>
      <c r="J14" s="32">
        <f t="shared" si="2"/>
        <v>0.51937897911314646</v>
      </c>
      <c r="K14" s="13">
        <f t="shared" si="56"/>
        <v>94.508424949338604</v>
      </c>
      <c r="L14" s="32">
        <f t="shared" si="3"/>
        <v>0.45571316877024459</v>
      </c>
      <c r="M14" s="32">
        <f t="shared" si="4"/>
        <v>0.49927398637328269</v>
      </c>
      <c r="N14" s="110">
        <f t="shared" si="57"/>
        <v>0.64434617814276685</v>
      </c>
      <c r="O14" s="34">
        <f t="shared" si="5"/>
        <v>-6.1276058117498478E-2</v>
      </c>
      <c r="P14" s="32">
        <f t="shared" si="6"/>
        <v>0.43065693430656937</v>
      </c>
      <c r="Q14" s="48">
        <f t="shared" si="7"/>
        <v>0.48062102088685354</v>
      </c>
      <c r="R14" s="36">
        <f>BC!C13</f>
        <v>6332</v>
      </c>
      <c r="S14" s="13">
        <f>BC!D13</f>
        <v>13700</v>
      </c>
      <c r="T14" s="52">
        <f>BC!E13</f>
        <v>17906</v>
      </c>
      <c r="U14" s="36">
        <f>Rent!C15</f>
        <v>560</v>
      </c>
      <c r="V14" s="13">
        <f>Rent!D15</f>
        <v>480</v>
      </c>
      <c r="W14" s="13">
        <f>Rent!E15</f>
        <v>533</v>
      </c>
      <c r="X14" s="13">
        <f>Rent!I15</f>
        <v>650</v>
      </c>
      <c r="Y14" s="13">
        <f>Rent!J15</f>
        <v>570</v>
      </c>
      <c r="Z14" s="13">
        <f>Rent!K15</f>
        <v>620</v>
      </c>
      <c r="AA14" s="13">
        <f>Rent!O15</f>
        <v>775</v>
      </c>
      <c r="AB14" s="13">
        <f>Rent!P15</f>
        <v>680</v>
      </c>
      <c r="AC14" s="52">
        <f>Rent!Q15</f>
        <v>745</v>
      </c>
      <c r="AD14" s="4">
        <v>92.1</v>
      </c>
      <c r="AE14" s="4">
        <v>89.7</v>
      </c>
      <c r="AF14" s="37">
        <f>(Rent!V15*12*'City Affordability'!$D$1)/BC!C13</f>
        <v>0.58875552747946935</v>
      </c>
      <c r="AG14" s="32">
        <f>(Rent!W15*12*'City Affordability'!$D$1)/BC!D13</f>
        <v>0.33226277372262775</v>
      </c>
      <c r="AH14" s="39">
        <f>(Rent!X15*12*'City Affordability'!$D$1)/BC!E13</f>
        <v>0.32078632860493689</v>
      </c>
      <c r="AI14" s="37">
        <f t="shared" si="58"/>
        <v>0.86462350314593062</v>
      </c>
      <c r="AJ14" s="13">
        <f t="shared" si="59"/>
        <v>101.91234886485545</v>
      </c>
      <c r="AK14" s="32">
        <f t="shared" si="8"/>
        <v>0.79642784655977272</v>
      </c>
      <c r="AL14" s="32">
        <f t="shared" si="8"/>
        <v>0.85244570732697378</v>
      </c>
      <c r="AM14" s="32">
        <f t="shared" si="60"/>
        <v>0.5114426016862782</v>
      </c>
      <c r="AN14" s="13">
        <f t="shared" si="61"/>
        <v>98.085693402102208</v>
      </c>
      <c r="AO14" s="32">
        <f t="shared" si="9"/>
        <v>0.44473269711850272</v>
      </c>
      <c r="AP14" s="32">
        <f t="shared" si="9"/>
        <v>0.489205966830353</v>
      </c>
      <c r="AQ14" s="32">
        <f t="shared" si="62"/>
        <v>0.40076006218690619</v>
      </c>
      <c r="AR14" s="13">
        <f t="shared" si="63"/>
        <v>91.437183463890776</v>
      </c>
      <c r="AS14" s="32">
        <f t="shared" si="10"/>
        <v>0.34893764035239244</v>
      </c>
      <c r="AT14" s="32">
        <f t="shared" si="10"/>
        <v>0.39039557782000345</v>
      </c>
      <c r="AU14" s="110">
        <f t="shared" si="64"/>
        <v>0.61497868885731688</v>
      </c>
      <c r="AV14" s="34">
        <f t="shared" si="65"/>
        <v>0.13537649685406938</v>
      </c>
      <c r="AW14" s="32">
        <f t="shared" si="11"/>
        <v>0.4885573983137218</v>
      </c>
      <c r="AX14" s="48">
        <f t="shared" si="12"/>
        <v>0.59923993781309381</v>
      </c>
      <c r="AY14" s="36">
        <f>AB!D13</f>
        <v>4927</v>
      </c>
      <c r="AZ14" s="13">
        <f>AB!E13</f>
        <v>10793</v>
      </c>
      <c r="BA14" s="52">
        <f>AB!F13</f>
        <v>17367</v>
      </c>
      <c r="BB14" s="36">
        <f>Rent!AB15</f>
        <v>355</v>
      </c>
      <c r="BC14" s="13">
        <f>Rent!AC15</f>
        <v>327</v>
      </c>
      <c r="BD14" s="13">
        <f>Rent!AD15</f>
        <v>350</v>
      </c>
      <c r="BE14" s="13">
        <f>Rent!AH15</f>
        <v>460</v>
      </c>
      <c r="BF14" s="13">
        <f>Rent!AI15</f>
        <v>400</v>
      </c>
      <c r="BG14" s="13">
        <f>Rent!AJ15</f>
        <v>440</v>
      </c>
      <c r="BH14" s="13">
        <f>Rent!AN15</f>
        <v>580</v>
      </c>
      <c r="BI14" s="13">
        <f>Rent!AO15</f>
        <v>505</v>
      </c>
      <c r="BJ14" s="52">
        <f>Rent!AP15</f>
        <v>565</v>
      </c>
      <c r="BK14" s="103">
        <v>85.4</v>
      </c>
      <c r="BL14" s="5">
        <v>85.1</v>
      </c>
      <c r="BM14" s="37">
        <f t="shared" si="66"/>
        <v>0.85244570732697378</v>
      </c>
      <c r="BN14" s="13">
        <f t="shared" si="67"/>
        <v>106.56647661924707</v>
      </c>
      <c r="BO14" s="32">
        <f t="shared" si="13"/>
        <v>0.70631215749949261</v>
      </c>
      <c r="BP14" s="32">
        <f t="shared" si="13"/>
        <v>0.81591231987010349</v>
      </c>
      <c r="BQ14" s="32">
        <f t="shared" si="68"/>
        <v>0.44473269711850272</v>
      </c>
      <c r="BR14" s="13">
        <f t="shared" si="69"/>
        <v>97.167995665263589</v>
      </c>
      <c r="BS14" s="32">
        <f t="shared" si="14"/>
        <v>0.38914110997868989</v>
      </c>
      <c r="BT14" s="32">
        <f t="shared" si="14"/>
        <v>0.43361437969054017</v>
      </c>
      <c r="BU14" s="32">
        <f t="shared" si="70"/>
        <v>0.34548281223009153</v>
      </c>
      <c r="BV14" s="13">
        <f t="shared" si="71"/>
        <v>91.564577658894464</v>
      </c>
      <c r="BW14" s="32">
        <f t="shared" si="15"/>
        <v>0.30402487476248058</v>
      </c>
      <c r="BX14" s="32">
        <f t="shared" si="15"/>
        <v>0.33166349974088788</v>
      </c>
      <c r="BY14" s="110">
        <f t="shared" si="72"/>
        <v>0.53582301603409788</v>
      </c>
      <c r="BZ14" s="34">
        <f t="shared" si="73"/>
        <v>0.14755429267302622</v>
      </c>
      <c r="CA14" s="32">
        <f t="shared" si="16"/>
        <v>0.55526730288149728</v>
      </c>
      <c r="CB14" s="48">
        <f t="shared" si="17"/>
        <v>0.65451718776990853</v>
      </c>
      <c r="CC14" s="13">
        <f>AB!D13</f>
        <v>4927</v>
      </c>
      <c r="CD14" s="13">
        <f>AB!E13</f>
        <v>10793</v>
      </c>
      <c r="CE14" s="52">
        <f>AB!F13</f>
        <v>17367</v>
      </c>
      <c r="CF14" s="36">
        <f>Rent!AV15</f>
        <v>350</v>
      </c>
      <c r="CG14" s="13">
        <f>Rent!AW15</f>
        <v>290</v>
      </c>
      <c r="CH14" s="13">
        <f>Rent!AX15</f>
        <v>335</v>
      </c>
      <c r="CI14" s="13">
        <f>Rent!BB15</f>
        <v>400</v>
      </c>
      <c r="CJ14" s="13">
        <f>Rent!BC15</f>
        <v>350</v>
      </c>
      <c r="CK14" s="13">
        <f>Rent!BD15</f>
        <v>390</v>
      </c>
      <c r="CL14" s="13">
        <f>Rent!BH15</f>
        <v>500</v>
      </c>
      <c r="CM14" s="13">
        <f>Rent!BI15</f>
        <v>440</v>
      </c>
      <c r="CN14" s="52">
        <f>Rent!BJ15</f>
        <v>480</v>
      </c>
      <c r="CO14" s="4">
        <v>87.6</v>
      </c>
      <c r="CP14" s="5">
        <v>85.1</v>
      </c>
      <c r="CQ14" s="37">
        <f>(Rent!BO15*12*'City Affordability'!$D$1)/SK!C13</f>
        <v>0.37590199697935894</v>
      </c>
      <c r="CR14" s="32">
        <f>(Rent!BP15*12*'City Affordability'!$D$1)/SK!D13</f>
        <v>0.26862955917624681</v>
      </c>
      <c r="CS14" s="32">
        <f>(Rent!BQ15*12*'City Affordability'!$D$1)/SK!E13</f>
        <v>0.2264626668958799</v>
      </c>
      <c r="CT14" s="37">
        <f>(Rent!BT15*12*'City Affordability'!$D$1)/SK!C13</f>
        <v>0.40409464675281087</v>
      </c>
      <c r="CU14" s="32">
        <f>(Rent!BU15*12*'City Affordability'!$D$1)/SK!D13</f>
        <v>0.25936647092879</v>
      </c>
      <c r="CV14" s="32">
        <f>(Rent!BV15*12*'City Affordability'!$D$1)/SK!E13</f>
        <v>0.21958627012778636</v>
      </c>
      <c r="CW14" s="37">
        <f t="shared" si="74"/>
        <v>0.60296698037964591</v>
      </c>
      <c r="CX14" s="13">
        <f t="shared" si="75"/>
        <v>109.53062689424151</v>
      </c>
      <c r="CY14" s="32">
        <f t="shared" si="18"/>
        <v>0.51682884032541077</v>
      </c>
      <c r="CZ14" s="32">
        <f t="shared" si="18"/>
        <v>0.56659754346785773</v>
      </c>
      <c r="DA14" s="32">
        <f t="shared" si="76"/>
        <v>0.47021445591739475</v>
      </c>
      <c r="DB14" s="13">
        <f t="shared" si="77"/>
        <v>98.204569007904979</v>
      </c>
      <c r="DC14" s="32">
        <f t="shared" si="19"/>
        <v>0.38655017209425468</v>
      </c>
      <c r="DD14" s="32">
        <f t="shared" si="19"/>
        <v>0.43632512576118615</v>
      </c>
      <c r="DE14" s="32">
        <f t="shared" si="78"/>
        <v>0.37698789130070864</v>
      </c>
      <c r="DF14" s="13">
        <f t="shared" si="79"/>
        <v>109.66380593508012</v>
      </c>
      <c r="DG14" s="32">
        <f t="shared" si="20"/>
        <v>0.30467049829808607</v>
      </c>
      <c r="DH14" s="32">
        <f t="shared" si="20"/>
        <v>0.36292617599464316</v>
      </c>
      <c r="DI14" s="110">
        <f t="shared" si="80"/>
        <v>0.43547615249641092</v>
      </c>
      <c r="DJ14" s="34">
        <f t="shared" si="81"/>
        <v>0.39703301962035409</v>
      </c>
      <c r="DK14" s="32">
        <f t="shared" si="21"/>
        <v>0.52978554408260525</v>
      </c>
      <c r="DL14" s="48">
        <f t="shared" si="22"/>
        <v>0.62301210869929136</v>
      </c>
      <c r="DM14" s="36">
        <f>MN!C13</f>
        <v>6269</v>
      </c>
      <c r="DN14" s="13">
        <f>MN!D13</f>
        <v>11331</v>
      </c>
      <c r="DO14" s="52">
        <f>MN!E13</f>
        <v>17921</v>
      </c>
      <c r="DP14" s="36">
        <f>Rent!BZ15</f>
        <v>315</v>
      </c>
      <c r="DQ14" s="13">
        <f>Rent!CA15</f>
        <v>270</v>
      </c>
      <c r="DR14" s="13">
        <f>Rent!CB15</f>
        <v>296</v>
      </c>
      <c r="DS14" s="13">
        <f>Rent!CF15</f>
        <v>444</v>
      </c>
      <c r="DT14" s="13">
        <f>Rent!CG15</f>
        <v>365</v>
      </c>
      <c r="DU14" s="13">
        <f>Rent!CH15</f>
        <v>412</v>
      </c>
      <c r="DV14" s="13">
        <f>Rent!CL15</f>
        <v>563</v>
      </c>
      <c r="DW14" s="13">
        <f>Rent!CM15</f>
        <v>455</v>
      </c>
      <c r="DX14" s="52">
        <f>Rent!CN15</f>
        <v>542</v>
      </c>
      <c r="DY14" s="4">
        <v>88.6</v>
      </c>
      <c r="DZ14" s="5">
        <v>87.9</v>
      </c>
      <c r="EA14" s="37">
        <f t="shared" si="82"/>
        <v>0.94286973123806728</v>
      </c>
      <c r="EB14" s="13">
        <f t="shared" si="83"/>
        <v>132.62492340259595</v>
      </c>
      <c r="EC14" s="32">
        <f t="shared" si="23"/>
        <v>0.79306799823762664</v>
      </c>
      <c r="ED14" s="32">
        <f t="shared" si="23"/>
        <v>0.88823615802614186</v>
      </c>
      <c r="EE14" s="32">
        <f t="shared" si="84"/>
        <v>0.57911670078970456</v>
      </c>
      <c r="EF14" s="13">
        <f t="shared" si="85"/>
        <v>135.09046086992856</v>
      </c>
      <c r="EG14" s="32">
        <f t="shared" si="24"/>
        <v>0.5089207370576192</v>
      </c>
      <c r="EH14" s="32">
        <f t="shared" si="24"/>
        <v>0.56244515940333428</v>
      </c>
      <c r="EI14" s="32">
        <f t="shared" si="86"/>
        <v>0.53109094932507195</v>
      </c>
      <c r="EJ14" s="13">
        <f t="shared" si="87"/>
        <v>137.66694039245218</v>
      </c>
      <c r="EK14" s="32">
        <f t="shared" si="25"/>
        <v>0.46470458065943793</v>
      </c>
      <c r="EL14" s="32">
        <f t="shared" si="25"/>
        <v>0.50121708342553661</v>
      </c>
      <c r="EM14" s="110">
        <f t="shared" si="88"/>
        <v>0.61683066529593189</v>
      </c>
      <c r="EN14" s="34">
        <f t="shared" si="89"/>
        <v>5.7130268761932723E-2</v>
      </c>
      <c r="EO14" s="32">
        <f t="shared" si="26"/>
        <v>0.42088329921029544</v>
      </c>
      <c r="EP14" s="48">
        <f t="shared" si="27"/>
        <v>0.46890905067492805</v>
      </c>
      <c r="EQ14" s="36">
        <f>ON!C13</f>
        <v>6809</v>
      </c>
      <c r="ER14" s="13">
        <f>ON!D13</f>
        <v>13676</v>
      </c>
      <c r="ES14" s="52">
        <f>ON!E13</f>
        <v>18076</v>
      </c>
      <c r="ET14" s="36">
        <f>Rent!CT15</f>
        <v>535</v>
      </c>
      <c r="EU14" s="13">
        <f>Rent!CU15</f>
        <v>450</v>
      </c>
      <c r="EV14" s="13">
        <f>Rent!CV15</f>
        <v>504</v>
      </c>
      <c r="EW14" s="13">
        <f>Rent!CZ15</f>
        <v>660</v>
      </c>
      <c r="EX14" s="13">
        <f>Rent!DA15</f>
        <v>580</v>
      </c>
      <c r="EY14" s="13">
        <f>Rent!DB15</f>
        <v>641</v>
      </c>
      <c r="EZ14" s="13">
        <f>Rent!DF15</f>
        <v>800</v>
      </c>
      <c r="FA14" s="13">
        <f>Rent!DG15</f>
        <v>700</v>
      </c>
      <c r="FB14" s="52">
        <f>Rent!DH15</f>
        <v>755</v>
      </c>
      <c r="FC14" s="4">
        <v>87.9</v>
      </c>
      <c r="FD14" s="5">
        <v>88.3</v>
      </c>
      <c r="FE14" s="37">
        <f t="shared" si="90"/>
        <v>0.85475106476721985</v>
      </c>
      <c r="FF14" s="13">
        <f t="shared" si="91"/>
        <v>129.13600191467719</v>
      </c>
      <c r="FG14" s="32">
        <f t="shared" si="28"/>
        <v>0.76663239829637242</v>
      </c>
      <c r="FH14" s="32">
        <f t="shared" si="28"/>
        <v>0.83712733147305041</v>
      </c>
      <c r="FI14" s="32">
        <f t="shared" si="92"/>
        <v>0.52208248025738524</v>
      </c>
      <c r="FJ14" s="13">
        <f t="shared" si="93"/>
        <v>127.87540216437556</v>
      </c>
      <c r="FK14" s="32">
        <f t="shared" si="29"/>
        <v>0.4650482597250658</v>
      </c>
      <c r="FL14" s="32">
        <f t="shared" si="29"/>
        <v>0.50453348932436382</v>
      </c>
      <c r="FM14" s="32">
        <f t="shared" si="94"/>
        <v>0.48130117282584645</v>
      </c>
      <c r="FN14" s="13">
        <f t="shared" si="95"/>
        <v>125.95454668980486</v>
      </c>
      <c r="FO14" s="32">
        <f t="shared" si="30"/>
        <v>0.4295198052666519</v>
      </c>
      <c r="FP14" s="32">
        <f t="shared" si="30"/>
        <v>0.4640407169727816</v>
      </c>
      <c r="FQ14" s="110">
        <f t="shared" si="96"/>
        <v>0.57012777206638277</v>
      </c>
      <c r="FR14" s="34">
        <f t="shared" si="97"/>
        <v>0.14524893523278015</v>
      </c>
      <c r="FS14" s="32">
        <f t="shared" si="31"/>
        <v>0.47791751974261476</v>
      </c>
      <c r="FT14" s="48">
        <f t="shared" si="32"/>
        <v>0.5186988271741535</v>
      </c>
      <c r="FU14" s="36">
        <f>ON!C13</f>
        <v>6809</v>
      </c>
      <c r="FV14" s="13">
        <f>ON!D13</f>
        <v>13676</v>
      </c>
      <c r="FW14" s="52">
        <f>ON!E13</f>
        <v>18076</v>
      </c>
      <c r="FX14" s="36">
        <f>Rent!DN15</f>
        <v>485</v>
      </c>
      <c r="FY14" s="13">
        <f>Rent!DO15</f>
        <v>435</v>
      </c>
      <c r="FZ14" s="13">
        <f>Rent!DP15</f>
        <v>475</v>
      </c>
      <c r="GA14" s="13">
        <f>Rent!DT15</f>
        <v>595</v>
      </c>
      <c r="GB14" s="13">
        <f>Rent!DU15</f>
        <v>530</v>
      </c>
      <c r="GC14" s="13">
        <f>Rent!DV15</f>
        <v>575</v>
      </c>
      <c r="GD14" s="13">
        <f>Rent!DZ15</f>
        <v>725</v>
      </c>
      <c r="GE14" s="13">
        <f>Rent!EA15</f>
        <v>647</v>
      </c>
      <c r="GF14" s="52">
        <f>Rent!EB15</f>
        <v>699</v>
      </c>
      <c r="GG14" s="32">
        <v>88.1</v>
      </c>
      <c r="GH14" s="5">
        <v>88.3</v>
      </c>
      <c r="GI14" s="37">
        <f t="shared" si="98"/>
        <v>0.69789983844911152</v>
      </c>
      <c r="GJ14" s="13">
        <f t="shared" si="99"/>
        <v>122.70904127903739</v>
      </c>
      <c r="GK14" s="32">
        <f t="shared" si="33"/>
        <v>0.5815831987075929</v>
      </c>
      <c r="GL14" s="32">
        <f t="shared" si="33"/>
        <v>0.6644147451901895</v>
      </c>
      <c r="GM14" s="32">
        <f t="shared" si="100"/>
        <v>0.43696987423223166</v>
      </c>
      <c r="GN14" s="13">
        <f t="shared" si="101"/>
        <v>128.02450701189946</v>
      </c>
      <c r="GO14" s="32">
        <f t="shared" si="34"/>
        <v>0.38607780052646973</v>
      </c>
      <c r="GP14" s="32">
        <f t="shared" si="34"/>
        <v>0.42117578239251241</v>
      </c>
      <c r="GQ14" s="32">
        <f t="shared" si="102"/>
        <v>0.39831821199380396</v>
      </c>
      <c r="GR14" s="13">
        <f t="shared" si="103"/>
        <v>130.71475990263335</v>
      </c>
      <c r="GS14" s="32">
        <f t="shared" si="35"/>
        <v>0.36512502766098692</v>
      </c>
      <c r="GT14" s="32">
        <f t="shared" si="35"/>
        <v>0.39035184775392784</v>
      </c>
      <c r="GU14" s="110">
        <f t="shared" si="104"/>
        <v>0.48465266558966075</v>
      </c>
      <c r="GV14" s="34">
        <f t="shared" si="105"/>
        <v>0.30210016155088848</v>
      </c>
      <c r="GW14" s="32">
        <f t="shared" si="36"/>
        <v>0.56303012576776834</v>
      </c>
      <c r="GX14" s="48">
        <f t="shared" si="37"/>
        <v>0.60168178800619598</v>
      </c>
      <c r="GY14" s="36">
        <f>ON!C13</f>
        <v>6809</v>
      </c>
      <c r="GZ14" s="13">
        <f>ON!D13</f>
        <v>13676</v>
      </c>
      <c r="HA14" s="52">
        <f>ON!E13</f>
        <v>18076</v>
      </c>
      <c r="HB14" s="36">
        <f>Rent!EH15</f>
        <v>396</v>
      </c>
      <c r="HC14" s="13">
        <f>Rent!EI15</f>
        <v>330</v>
      </c>
      <c r="HD14" s="13">
        <f>Rent!EJ15</f>
        <v>377</v>
      </c>
      <c r="HE14" s="13">
        <f>Rent!EN15</f>
        <v>498</v>
      </c>
      <c r="HF14" s="13">
        <f>Rent!EO15</f>
        <v>440</v>
      </c>
      <c r="HG14" s="13">
        <f>Rent!EP15</f>
        <v>480</v>
      </c>
      <c r="HH14" s="13">
        <f>Rent!ET15</f>
        <v>600</v>
      </c>
      <c r="HI14" s="13">
        <f>Rent!EU15</f>
        <v>550</v>
      </c>
      <c r="HJ14" s="52">
        <f>Rent!EV15</f>
        <v>588</v>
      </c>
      <c r="HK14" s="4">
        <v>88.2</v>
      </c>
      <c r="HL14" s="5">
        <v>88.3</v>
      </c>
      <c r="HM14" s="37">
        <f t="shared" si="38"/>
        <v>0.64849169220842073</v>
      </c>
      <c r="HN14" s="13">
        <f t="shared" si="106"/>
        <v>89.400399568168567</v>
      </c>
      <c r="HO14" s="32">
        <f t="shared" si="39"/>
        <v>0.58073882884336181</v>
      </c>
      <c r="HP14" s="32">
        <f t="shared" si="39"/>
        <v>0.62913373124697536</v>
      </c>
      <c r="HQ14" s="32">
        <f t="shared" si="40"/>
        <v>0.37039895053630684</v>
      </c>
      <c r="HR14" s="13">
        <f t="shared" si="107"/>
        <v>85.698287102716463</v>
      </c>
      <c r="HS14" s="32">
        <f t="shared" si="41"/>
        <v>0.32409908171926849</v>
      </c>
      <c r="HT14" s="32">
        <f t="shared" si="41"/>
        <v>0.35187900300949149</v>
      </c>
      <c r="HU14" s="32">
        <f t="shared" si="42"/>
        <v>0.34534534534534533</v>
      </c>
      <c r="HV14" s="13">
        <f t="shared" si="108"/>
        <v>89.007265692658947</v>
      </c>
      <c r="HW14" s="32">
        <f t="shared" si="43"/>
        <v>0.3003003003003003</v>
      </c>
      <c r="HX14" s="32">
        <f t="shared" si="43"/>
        <v>0.33633633633633636</v>
      </c>
      <c r="HY14" s="112">
        <f t="shared" si="109"/>
        <v>0.38715921922890789</v>
      </c>
      <c r="HZ14" s="34">
        <f t="shared" si="44"/>
        <v>0.35150830779157927</v>
      </c>
      <c r="IA14" s="32">
        <f t="shared" si="45"/>
        <v>0.62960104946369322</v>
      </c>
      <c r="IB14" s="32">
        <f t="shared" si="46"/>
        <v>0.65465465465465467</v>
      </c>
      <c r="IC14" s="36">
        <f>QU!C13</f>
        <v>6199</v>
      </c>
      <c r="ID14" s="13">
        <f>QU!D13</f>
        <v>12959</v>
      </c>
      <c r="IE14" s="52">
        <f>QU!E13</f>
        <v>15984</v>
      </c>
      <c r="IF14" s="36">
        <v>335</v>
      </c>
      <c r="IG14" s="13">
        <f>Rent!FC15</f>
        <v>300</v>
      </c>
      <c r="IH14" s="13">
        <f>Rent!FD15</f>
        <v>325</v>
      </c>
      <c r="II14" s="13">
        <v>400</v>
      </c>
      <c r="IJ14" s="13">
        <f>Rent!FI15</f>
        <v>350</v>
      </c>
      <c r="IK14" s="13">
        <f>Rent!FJ15</f>
        <v>380</v>
      </c>
      <c r="IL14" s="13">
        <v>460</v>
      </c>
      <c r="IM14" s="13">
        <f>Rent!FO15</f>
        <v>400</v>
      </c>
      <c r="IN14" s="52">
        <f>Rent!FP15</f>
        <v>448</v>
      </c>
      <c r="IO14" s="4">
        <v>89.4</v>
      </c>
      <c r="IP14" s="5">
        <v>86.8</v>
      </c>
      <c r="IQ14" s="37">
        <f t="shared" si="110"/>
        <v>0.63881271172769805</v>
      </c>
      <c r="IR14" s="13">
        <f t="shared" si="111"/>
        <v>90.861813349311333</v>
      </c>
      <c r="IS14" s="32">
        <f t="shared" si="47"/>
        <v>0.55170188740119375</v>
      </c>
      <c r="IT14" s="32">
        <f t="shared" si="47"/>
        <v>0.60977577028552987</v>
      </c>
      <c r="IU14" s="32">
        <f t="shared" si="112"/>
        <v>0.39354888494482598</v>
      </c>
      <c r="IV14" s="13">
        <f t="shared" si="113"/>
        <v>89.90184232452691</v>
      </c>
      <c r="IW14" s="32">
        <f t="shared" si="48"/>
        <v>0.32502507909560924</v>
      </c>
      <c r="IX14" s="32">
        <f t="shared" si="48"/>
        <v>0.37039895053630684</v>
      </c>
      <c r="IY14" s="32">
        <f t="shared" si="114"/>
        <v>0.3716216216216216</v>
      </c>
      <c r="IZ14" s="13">
        <f t="shared" si="115"/>
        <v>93.264558321998138</v>
      </c>
      <c r="JA14" s="32">
        <f t="shared" si="49"/>
        <v>0.33408408408408408</v>
      </c>
      <c r="JB14" s="32">
        <f t="shared" si="49"/>
        <v>0.36036036036036034</v>
      </c>
      <c r="JC14" s="110">
        <f t="shared" si="116"/>
        <v>0.43071463139216004</v>
      </c>
      <c r="JD14" s="34">
        <f t="shared" si="117"/>
        <v>0.36118728827230195</v>
      </c>
      <c r="JE14" s="32">
        <f t="shared" si="50"/>
        <v>0.60645111505517402</v>
      </c>
      <c r="JF14" s="48">
        <f t="shared" si="51"/>
        <v>0.6283783783783784</v>
      </c>
      <c r="JG14" s="36">
        <f>QU!C13</f>
        <v>6199</v>
      </c>
      <c r="JH14" s="13">
        <f>QU!D13</f>
        <v>12959</v>
      </c>
      <c r="JI14" s="52">
        <f>QU!E13</f>
        <v>15984</v>
      </c>
      <c r="JJ14" s="36">
        <f>Rent!FV15</f>
        <v>330</v>
      </c>
      <c r="JK14" s="13">
        <f>Rent!FW15</f>
        <v>285</v>
      </c>
      <c r="JL14" s="13">
        <f>Rent!FX15</f>
        <v>315</v>
      </c>
      <c r="JM14" s="13">
        <f>Rent!GB15</f>
        <v>425</v>
      </c>
      <c r="JN14" s="13">
        <f>Rent!GC15</f>
        <v>351</v>
      </c>
      <c r="JO14" s="13">
        <f>Rent!GD15</f>
        <v>400</v>
      </c>
      <c r="JP14" s="13">
        <f>Rent!GH15</f>
        <v>495</v>
      </c>
      <c r="JQ14" s="13">
        <f>Rent!GI15</f>
        <v>445</v>
      </c>
      <c r="JR14" s="52">
        <f>Rent!GJ15</f>
        <v>480</v>
      </c>
      <c r="JS14" s="4">
        <v>89.8</v>
      </c>
      <c r="JT14" s="5">
        <v>86.8</v>
      </c>
      <c r="JU14" s="42">
        <f>(Rent!GO15*12*'City Affordability'!$D$1)/NB!C13</f>
        <v>1.0927649354548183</v>
      </c>
      <c r="JV14" s="32">
        <f>(Rent!GP15*12*'City Affordability'!$D$1)/NB!D13</f>
        <v>0.33895896251554453</v>
      </c>
      <c r="JW14" s="32">
        <f>(Rent!GQ15*12*'City Affordability'!$D$1)/NB!E13</f>
        <v>0.3323602066022906</v>
      </c>
      <c r="JX14" s="42">
        <f>(Rent!GT15*12*'City Affordability'!$D$1)/NB!C13</f>
        <v>0.76373461422996092</v>
      </c>
      <c r="JY14" s="32">
        <f>(Rent!GU15*12*'City Affordability'!$D$1)/NB!D13</f>
        <v>0.26576656599751286</v>
      </c>
      <c r="JZ14" s="32">
        <f>(Rent!GV15*12*'City Affordability'!$D$1)/NB!E13</f>
        <v>0.26409162362452282</v>
      </c>
      <c r="KA14" s="37">
        <f>(Rent!GY15*12*'City Affordability'!$D$1)/NS!C13</f>
        <v>0.57376245711485052</v>
      </c>
      <c r="KB14" s="32">
        <f>(Rent!GZ15*12*'City Affordability'!$D$1)/NS!D13</f>
        <v>0.3291778701214047</v>
      </c>
      <c r="KC14" s="32">
        <f>(Rent!HA15*12*'City Affordability'!$D$1)/NS!E13</f>
        <v>0.30375384615384615</v>
      </c>
      <c r="KD14" s="37">
        <f>(Rent!HD15*12*'City Affordability'!$D$1)/PEI!C13</f>
        <v>0.52100532012474776</v>
      </c>
      <c r="KE14" s="32">
        <f>(Rent!HE15*12*'City Affordability'!$D$1)/PEI!D13</f>
        <v>0.28365947482856663</v>
      </c>
      <c r="KF14" s="32">
        <f>(Rent!HF15*12*'City Affordability'!$D$1)/PEI!E13</f>
        <v>0.23971234518577705</v>
      </c>
      <c r="KG14" s="42">
        <f>(Rent!HI15*12*'City Affordability'!$D$1)/NFL!C13</f>
        <v>1.1610514624213255</v>
      </c>
      <c r="KH14" s="32">
        <f>(Rent!HJ15*12*'City Affordability'!$D$1)/NFL!D13</f>
        <v>0.28704678802467276</v>
      </c>
      <c r="KI14" s="39">
        <f>(Rent!HK15*12*'City Affordability'!$D$1)/NFL!E13</f>
        <v>0.30015192549045511</v>
      </c>
      <c r="KJ14" s="43">
        <v>0.4</v>
      </c>
    </row>
    <row r="15" spans="1:296" x14ac:dyDescent="0.25">
      <c r="A15" s="45">
        <v>1997</v>
      </c>
      <c r="B15" s="34">
        <f t="shared" si="52"/>
        <v>1.0898218536132331</v>
      </c>
      <c r="C15" s="13">
        <f t="shared" si="53"/>
        <v>113.79078529437116</v>
      </c>
      <c r="D15" s="32">
        <f t="shared" si="0"/>
        <v>0.91924104174333587</v>
      </c>
      <c r="E15" s="32">
        <f t="shared" si="0"/>
        <v>1.0329615829899341</v>
      </c>
      <c r="F15" s="32">
        <f t="shared" si="54"/>
        <v>0.5714285714285714</v>
      </c>
      <c r="G15" s="13">
        <f t="shared" si="55"/>
        <v>102.18666666666665</v>
      </c>
      <c r="H15" s="32">
        <f t="shared" si="1"/>
        <v>0.50549450549450547</v>
      </c>
      <c r="I15" s="32">
        <f t="shared" si="1"/>
        <v>0.5494505494505495</v>
      </c>
      <c r="J15" s="32">
        <f t="shared" si="2"/>
        <v>0.53577445804784907</v>
      </c>
      <c r="K15" s="13">
        <f t="shared" si="56"/>
        <v>97.491816562635393</v>
      </c>
      <c r="L15" s="32">
        <f t="shared" si="3"/>
        <v>0.46838144445692464</v>
      </c>
      <c r="M15" s="32">
        <f t="shared" si="4"/>
        <v>0.50544760193193305</v>
      </c>
      <c r="N15" s="110">
        <f t="shared" si="57"/>
        <v>0.65863146805321482</v>
      </c>
      <c r="O15" s="34">
        <f t="shared" si="5"/>
        <v>-8.9821853613233138E-2</v>
      </c>
      <c r="P15" s="32">
        <f t="shared" si="6"/>
        <v>0.4285714285714286</v>
      </c>
      <c r="Q15" s="48">
        <f t="shared" si="7"/>
        <v>0.46422554195215093</v>
      </c>
      <c r="R15" s="36">
        <f>BC!C14</f>
        <v>6331.31</v>
      </c>
      <c r="S15" s="13">
        <f>BC!D14</f>
        <v>13650</v>
      </c>
      <c r="T15" s="52">
        <f>BC!E14</f>
        <v>17806</v>
      </c>
      <c r="U15" s="36">
        <f>Rent!C16</f>
        <v>575</v>
      </c>
      <c r="V15" s="13">
        <f>Rent!D16</f>
        <v>485</v>
      </c>
      <c r="W15" s="13">
        <f>Rent!E16</f>
        <v>545</v>
      </c>
      <c r="X15" s="13">
        <f>Rent!I16</f>
        <v>650</v>
      </c>
      <c r="Y15" s="13">
        <f>Rent!J16</f>
        <v>575</v>
      </c>
      <c r="Z15" s="13">
        <f>Rent!K16</f>
        <v>625</v>
      </c>
      <c r="AA15" s="13">
        <f>Rent!O16</f>
        <v>795</v>
      </c>
      <c r="AB15" s="13">
        <f>Rent!P16</f>
        <v>695</v>
      </c>
      <c r="AC15" s="52">
        <f>Rent!Q16</f>
        <v>750</v>
      </c>
      <c r="AD15" s="4">
        <v>92.6</v>
      </c>
      <c r="AE15" s="4">
        <v>91.9</v>
      </c>
      <c r="AF15" s="37">
        <f>(Rent!V16*12*'City Affordability'!$D$1)/BC!C14</f>
        <v>0.5900832529129042</v>
      </c>
      <c r="AG15" s="32">
        <f>(Rent!W16*12*'City Affordability'!$D$1)/BC!D14</f>
        <v>0.33347985347985348</v>
      </c>
      <c r="AH15" s="39">
        <f>(Rent!X16*12*'City Affordability'!$D$1)/BC!E14</f>
        <v>0.32528361226552849</v>
      </c>
      <c r="AI15" s="37">
        <f t="shared" si="58"/>
        <v>0.90817356205852673</v>
      </c>
      <c r="AJ15" s="13">
        <f t="shared" si="59"/>
        <v>107.04555283263657</v>
      </c>
      <c r="AK15" s="32">
        <f t="shared" si="8"/>
        <v>0.79919273461150353</v>
      </c>
      <c r="AL15" s="32">
        <f t="shared" si="8"/>
        <v>0.84762865792129161</v>
      </c>
      <c r="AM15" s="32">
        <f t="shared" si="60"/>
        <v>0.5520429268579925</v>
      </c>
      <c r="AN15" s="13">
        <f t="shared" si="61"/>
        <v>105.87212150505714</v>
      </c>
      <c r="AO15" s="32">
        <f t="shared" si="9"/>
        <v>0.46923648782929361</v>
      </c>
      <c r="AP15" s="32">
        <f t="shared" si="9"/>
        <v>0.52444078051509291</v>
      </c>
      <c r="AQ15" s="32">
        <f t="shared" si="62"/>
        <v>0.43011986006767217</v>
      </c>
      <c r="AR15" s="13">
        <f t="shared" si="63"/>
        <v>98.135897928193671</v>
      </c>
      <c r="AS15" s="32">
        <f t="shared" si="10"/>
        <v>0.36474164133738601</v>
      </c>
      <c r="AT15" s="32">
        <f t="shared" si="10"/>
        <v>0.40947410678442392</v>
      </c>
      <c r="AU15" s="110">
        <f t="shared" si="64"/>
        <v>0.64177598385469226</v>
      </c>
      <c r="AV15" s="34">
        <f t="shared" si="65"/>
        <v>9.1826437941473271E-2</v>
      </c>
      <c r="AW15" s="32">
        <f t="shared" si="11"/>
        <v>0.4479570731420075</v>
      </c>
      <c r="AX15" s="48">
        <f t="shared" si="12"/>
        <v>0.56988013993232789</v>
      </c>
      <c r="AY15" s="36">
        <f>AB!D14</f>
        <v>4955</v>
      </c>
      <c r="AZ15" s="13">
        <f>AB!E14</f>
        <v>10868.72</v>
      </c>
      <c r="BA15" s="52">
        <f>AB!F14</f>
        <v>17437</v>
      </c>
      <c r="BB15" s="36">
        <f>Rent!AB16</f>
        <v>375</v>
      </c>
      <c r="BC15" s="13">
        <f>Rent!AC16</f>
        <v>330</v>
      </c>
      <c r="BD15" s="13">
        <f>Rent!AD16</f>
        <v>350</v>
      </c>
      <c r="BE15" s="13">
        <f>Rent!AH16</f>
        <v>500</v>
      </c>
      <c r="BF15" s="13">
        <f>Rent!AI16</f>
        <v>425</v>
      </c>
      <c r="BG15" s="13">
        <f>Rent!AJ16</f>
        <v>475</v>
      </c>
      <c r="BH15" s="13">
        <f>Rent!AN16</f>
        <v>625</v>
      </c>
      <c r="BI15" s="13">
        <f>Rent!AO16</f>
        <v>530</v>
      </c>
      <c r="BJ15" s="52">
        <f>Rent!AP16</f>
        <v>595</v>
      </c>
      <c r="BK15" s="103">
        <v>87.2</v>
      </c>
      <c r="BL15" s="5">
        <v>88.1</v>
      </c>
      <c r="BM15" s="37">
        <f t="shared" si="66"/>
        <v>0.84762865792129161</v>
      </c>
      <c r="BN15" s="13">
        <f t="shared" si="67"/>
        <v>105.96428462220592</v>
      </c>
      <c r="BO15" s="32">
        <f t="shared" si="13"/>
        <v>0.71442986881937431</v>
      </c>
      <c r="BP15" s="32">
        <f t="shared" si="13"/>
        <v>0.80645812310797171</v>
      </c>
      <c r="BQ15" s="32">
        <f t="shared" si="68"/>
        <v>0.45267520002355388</v>
      </c>
      <c r="BR15" s="13">
        <f t="shared" si="69"/>
        <v>98.903323633838184</v>
      </c>
      <c r="BS15" s="32">
        <f t="shared" si="14"/>
        <v>0.38643004880059478</v>
      </c>
      <c r="BT15" s="32">
        <f t="shared" si="14"/>
        <v>0.43611391221781409</v>
      </c>
      <c r="BU15" s="32">
        <f t="shared" si="70"/>
        <v>0.34409588805413777</v>
      </c>
      <c r="BV15" s="13">
        <f t="shared" si="71"/>
        <v>91.196996054483009</v>
      </c>
      <c r="BW15" s="32">
        <f t="shared" si="15"/>
        <v>0.30968629924872398</v>
      </c>
      <c r="BX15" s="32">
        <f t="shared" si="15"/>
        <v>0.337213970293055</v>
      </c>
      <c r="BY15" s="110">
        <f t="shared" si="72"/>
        <v>0.54490413723511599</v>
      </c>
      <c r="BZ15" s="34">
        <f t="shared" si="73"/>
        <v>0.15237134207870839</v>
      </c>
      <c r="CA15" s="32">
        <f t="shared" si="16"/>
        <v>0.54732479997644612</v>
      </c>
      <c r="CB15" s="48">
        <f t="shared" si="17"/>
        <v>0.65590411194586218</v>
      </c>
      <c r="CC15" s="13">
        <f>AB!D14</f>
        <v>4955</v>
      </c>
      <c r="CD15" s="13">
        <f>AB!E14</f>
        <v>10868.72</v>
      </c>
      <c r="CE15" s="52">
        <f>AB!F14</f>
        <v>17437</v>
      </c>
      <c r="CF15" s="36">
        <f>Rent!AV16</f>
        <v>350</v>
      </c>
      <c r="CG15" s="13">
        <f>Rent!AW16</f>
        <v>295</v>
      </c>
      <c r="CH15" s="13">
        <f>Rent!AX16</f>
        <v>333</v>
      </c>
      <c r="CI15" s="13">
        <f>Rent!BB16</f>
        <v>410</v>
      </c>
      <c r="CJ15" s="13">
        <f>Rent!BC16</f>
        <v>350</v>
      </c>
      <c r="CK15" s="13">
        <f>Rent!BD16</f>
        <v>395</v>
      </c>
      <c r="CL15" s="13">
        <f>Rent!BH16</f>
        <v>500</v>
      </c>
      <c r="CM15" s="13">
        <f>Rent!BI16</f>
        <v>450</v>
      </c>
      <c r="CN15" s="52">
        <f>Rent!BJ16</f>
        <v>490</v>
      </c>
      <c r="CO15" s="4">
        <v>89.2</v>
      </c>
      <c r="CP15" s="5">
        <v>88.1</v>
      </c>
      <c r="CQ15" s="37">
        <f>(Rent!BO16*12*'City Affordability'!$D$1)/SK!C14</f>
        <v>0.42407580720636406</v>
      </c>
      <c r="CR15" s="32">
        <f>(Rent!BP16*12*'City Affordability'!$D$1)/SK!D14</f>
        <v>0.28186394109969942</v>
      </c>
      <c r="CS15" s="32">
        <f>(Rent!BQ16*12*'City Affordability'!$D$1)/SK!E14</f>
        <v>0.24836872386702871</v>
      </c>
      <c r="CT15" s="37">
        <f>(Rent!BT16*12*'City Affordability'!$D$1)/SK!C14</f>
        <v>0.45624707533926062</v>
      </c>
      <c r="CU15" s="32">
        <f>(Rent!BU16*12*'City Affordability'!$D$1)/SK!D14</f>
        <v>0.27061584955346729</v>
      </c>
      <c r="CV15" s="32">
        <f>(Rent!BV16*12*'City Affordability'!$D$1)/SK!E14</f>
        <v>0.24161695273277939</v>
      </c>
      <c r="CW15" s="37">
        <f t="shared" si="74"/>
        <v>0.69176724914429832</v>
      </c>
      <c r="CX15" s="13">
        <f t="shared" si="75"/>
        <v>125.66144238275385</v>
      </c>
      <c r="CY15" s="32">
        <f t="shared" si="18"/>
        <v>0.58584038911907765</v>
      </c>
      <c r="CZ15" s="32">
        <f t="shared" si="18"/>
        <v>0.64853179607277966</v>
      </c>
      <c r="DA15" s="32">
        <f t="shared" si="76"/>
        <v>0.47658552945122057</v>
      </c>
      <c r="DB15" s="13">
        <f t="shared" si="77"/>
        <v>99.535171507750192</v>
      </c>
      <c r="DC15" s="32">
        <f t="shared" si="19"/>
        <v>0.38444566042398459</v>
      </c>
      <c r="DD15" s="32">
        <f t="shared" si="19"/>
        <v>0.44587223977547524</v>
      </c>
      <c r="DE15" s="32">
        <f t="shared" si="78"/>
        <v>0.40094471421806666</v>
      </c>
      <c r="DF15" s="13">
        <f t="shared" si="79"/>
        <v>116.63272042770664</v>
      </c>
      <c r="DG15" s="32">
        <f t="shared" si="20"/>
        <v>0.3247087474301244</v>
      </c>
      <c r="DH15" s="32">
        <f t="shared" si="20"/>
        <v>0.37976805677697162</v>
      </c>
      <c r="DI15" s="110">
        <f t="shared" si="80"/>
        <v>0.49720771032246441</v>
      </c>
      <c r="DJ15" s="34">
        <f t="shared" si="81"/>
        <v>0.30823275085570168</v>
      </c>
      <c r="DK15" s="32">
        <f t="shared" si="21"/>
        <v>0.52341447054877943</v>
      </c>
      <c r="DL15" s="48">
        <f t="shared" si="22"/>
        <v>0.59905528578193334</v>
      </c>
      <c r="DM15" s="36">
        <f>MN!C14</f>
        <v>5551</v>
      </c>
      <c r="DN15" s="13">
        <f>MN!D14</f>
        <v>11330.6</v>
      </c>
      <c r="DO15" s="52">
        <f>MN!E14</f>
        <v>16999.849999999999</v>
      </c>
      <c r="DP15" s="36">
        <f>Rent!BZ16</f>
        <v>320</v>
      </c>
      <c r="DQ15" s="13">
        <f>Rent!CA16</f>
        <v>271</v>
      </c>
      <c r="DR15" s="13">
        <f>Rent!CB16</f>
        <v>300</v>
      </c>
      <c r="DS15" s="13">
        <f>Rent!CF16</f>
        <v>450</v>
      </c>
      <c r="DT15" s="13">
        <f>Rent!CG16</f>
        <v>363</v>
      </c>
      <c r="DU15" s="13">
        <f>Rent!CH16</f>
        <v>421</v>
      </c>
      <c r="DV15" s="13">
        <f>Rent!CL16</f>
        <v>568</v>
      </c>
      <c r="DW15" s="13">
        <f>Rent!CM16</f>
        <v>460</v>
      </c>
      <c r="DX15" s="52">
        <f>Rent!CN16</f>
        <v>538</v>
      </c>
      <c r="DY15" s="4">
        <v>90.5</v>
      </c>
      <c r="DZ15" s="5">
        <v>89.8</v>
      </c>
      <c r="EA15" s="37">
        <f t="shared" si="82"/>
        <v>0.96591349805573323</v>
      </c>
      <c r="EB15" s="13">
        <f t="shared" si="83"/>
        <v>135.86628083283946</v>
      </c>
      <c r="EC15" s="32">
        <f t="shared" si="23"/>
        <v>0.80785492564661321</v>
      </c>
      <c r="ED15" s="32">
        <f t="shared" si="23"/>
        <v>0.91322730725269319</v>
      </c>
      <c r="EE15" s="32">
        <f t="shared" si="84"/>
        <v>0.59137771294525809</v>
      </c>
      <c r="EF15" s="13">
        <f t="shared" si="85"/>
        <v>137.95058522926212</v>
      </c>
      <c r="EG15" s="32">
        <f t="shared" si="24"/>
        <v>0.51690792687067011</v>
      </c>
      <c r="EH15" s="32">
        <f t="shared" si="24"/>
        <v>0.5694748346880264</v>
      </c>
      <c r="EI15" s="32">
        <f t="shared" si="86"/>
        <v>0.53020746576295752</v>
      </c>
      <c r="EJ15" s="13">
        <f t="shared" si="87"/>
        <v>137.4379278682548</v>
      </c>
      <c r="EK15" s="32">
        <f t="shared" si="25"/>
        <v>0.46393153254258784</v>
      </c>
      <c r="EL15" s="32">
        <f t="shared" si="25"/>
        <v>0.50701088913582815</v>
      </c>
      <c r="EM15" s="110">
        <f t="shared" si="88"/>
        <v>0.61467222603546656</v>
      </c>
      <c r="EN15" s="34">
        <f t="shared" si="89"/>
        <v>3.4086501944266767E-2</v>
      </c>
      <c r="EO15" s="32">
        <f t="shared" si="26"/>
        <v>0.40862228705474191</v>
      </c>
      <c r="EP15" s="48">
        <f t="shared" si="27"/>
        <v>0.46979253423704248</v>
      </c>
      <c r="EQ15" s="36">
        <f>ON!C14</f>
        <v>6832.91</v>
      </c>
      <c r="ER15" s="13">
        <f>ON!D14</f>
        <v>13696.83</v>
      </c>
      <c r="ES15" s="52">
        <f>ON!E14</f>
        <v>18106.12</v>
      </c>
      <c r="ET15" s="36">
        <f>Rent!CT16</f>
        <v>550</v>
      </c>
      <c r="EU15" s="13">
        <f>Rent!CU16</f>
        <v>460</v>
      </c>
      <c r="EV15" s="13">
        <f>Rent!CV16</f>
        <v>520</v>
      </c>
      <c r="EW15" s="13">
        <f>Rent!CZ16</f>
        <v>675</v>
      </c>
      <c r="EX15" s="13">
        <f>Rent!DA16</f>
        <v>590</v>
      </c>
      <c r="EY15" s="13">
        <f>Rent!DB16</f>
        <v>650</v>
      </c>
      <c r="EZ15" s="13">
        <f>Rent!DF16</f>
        <v>800</v>
      </c>
      <c r="FA15" s="13">
        <f>Rent!DG16</f>
        <v>700</v>
      </c>
      <c r="FB15" s="52">
        <f>Rent!DH16</f>
        <v>765</v>
      </c>
      <c r="FC15" s="4">
        <v>89.5</v>
      </c>
      <c r="FD15" s="5">
        <v>88.6</v>
      </c>
      <c r="FE15" s="37">
        <f t="shared" si="90"/>
        <v>0.86054111644965325</v>
      </c>
      <c r="FF15" s="13">
        <f t="shared" si="91"/>
        <v>130.01076435250164</v>
      </c>
      <c r="FG15" s="32">
        <f t="shared" si="28"/>
        <v>0.77273079844458659</v>
      </c>
      <c r="FH15" s="32">
        <f t="shared" si="28"/>
        <v>0.83068560832793059</v>
      </c>
      <c r="FI15" s="32">
        <f t="shared" si="92"/>
        <v>0.51690792687067011</v>
      </c>
      <c r="FJ15" s="13">
        <f t="shared" si="93"/>
        <v>126.60798155485612</v>
      </c>
      <c r="FK15" s="32">
        <f t="shared" si="29"/>
        <v>0.46434101905331382</v>
      </c>
      <c r="FL15" s="32">
        <f t="shared" si="29"/>
        <v>0.49938562426488464</v>
      </c>
      <c r="FM15" s="32">
        <f t="shared" si="94"/>
        <v>0.46393153254258784</v>
      </c>
      <c r="FN15" s="13">
        <f t="shared" si="95"/>
        <v>121.40898293146671</v>
      </c>
      <c r="FO15" s="32">
        <f t="shared" si="30"/>
        <v>0.42416597261036604</v>
      </c>
      <c r="FP15" s="32">
        <f t="shared" si="30"/>
        <v>0.45465290189173607</v>
      </c>
      <c r="FQ15" s="110">
        <f t="shared" si="96"/>
        <v>0.56198603523242663</v>
      </c>
      <c r="FR15" s="34">
        <f t="shared" si="97"/>
        <v>0.13945888355034675</v>
      </c>
      <c r="FS15" s="32">
        <f t="shared" si="31"/>
        <v>0.48309207312932989</v>
      </c>
      <c r="FT15" s="48">
        <f t="shared" si="32"/>
        <v>0.5360684674574121</v>
      </c>
      <c r="FU15" s="36">
        <f>ON!C14</f>
        <v>6832.91</v>
      </c>
      <c r="FV15" s="13">
        <f>ON!D14</f>
        <v>13696.83</v>
      </c>
      <c r="FW15" s="52">
        <f>ON!E14</f>
        <v>18106.12</v>
      </c>
      <c r="FX15" s="36">
        <f>Rent!DN16</f>
        <v>490</v>
      </c>
      <c r="FY15" s="13">
        <f>Rent!DO16</f>
        <v>440</v>
      </c>
      <c r="FZ15" s="13">
        <f>Rent!DP16</f>
        <v>473</v>
      </c>
      <c r="GA15" s="13">
        <f>Rent!DT16</f>
        <v>590</v>
      </c>
      <c r="GB15" s="13">
        <f>Rent!DU16</f>
        <v>530</v>
      </c>
      <c r="GC15" s="13">
        <f>Rent!DV16</f>
        <v>570</v>
      </c>
      <c r="GD15" s="13">
        <f>Rent!DZ16</f>
        <v>700</v>
      </c>
      <c r="GE15" s="13">
        <f>Rent!EA16</f>
        <v>640</v>
      </c>
      <c r="GF15" s="52">
        <f>Rent!EB16</f>
        <v>686</v>
      </c>
      <c r="GG15" s="32">
        <v>89.6</v>
      </c>
      <c r="GH15" s="5">
        <v>88.6</v>
      </c>
      <c r="GI15" s="37">
        <f t="shared" si="98"/>
        <v>0.7165321949213439</v>
      </c>
      <c r="GJ15" s="13">
        <f t="shared" si="99"/>
        <v>125.98509677226934</v>
      </c>
      <c r="GK15" s="32">
        <f t="shared" si="33"/>
        <v>0.58832913063394665</v>
      </c>
      <c r="GL15" s="32">
        <f t="shared" si="33"/>
        <v>0.67613944863901321</v>
      </c>
      <c r="GM15" s="32">
        <f t="shared" si="100"/>
        <v>0.43805756514463567</v>
      </c>
      <c r="GN15" s="13">
        <f t="shared" si="101"/>
        <v>128.3431813669371</v>
      </c>
      <c r="GO15" s="32">
        <f t="shared" si="34"/>
        <v>0.39425180863017212</v>
      </c>
      <c r="GP15" s="32">
        <f t="shared" si="34"/>
        <v>0.4214113776691395</v>
      </c>
      <c r="GQ15" s="32">
        <f t="shared" si="102"/>
        <v>0.4075969893052736</v>
      </c>
      <c r="GR15" s="13">
        <f t="shared" si="103"/>
        <v>133.75974532368062</v>
      </c>
      <c r="GS15" s="32">
        <f t="shared" si="35"/>
        <v>0.3645176327120333</v>
      </c>
      <c r="GT15" s="32">
        <f t="shared" si="35"/>
        <v>0.39765559932221817</v>
      </c>
      <c r="GU15" s="110">
        <f t="shared" si="104"/>
        <v>0.48295674902786662</v>
      </c>
      <c r="GV15" s="34">
        <f t="shared" si="105"/>
        <v>0.2834678050786561</v>
      </c>
      <c r="GW15" s="32">
        <f t="shared" si="36"/>
        <v>0.56194243485536433</v>
      </c>
      <c r="GX15" s="48">
        <f t="shared" si="37"/>
        <v>0.59240301069472645</v>
      </c>
      <c r="GY15" s="36">
        <f>ON!C14</f>
        <v>6832.91</v>
      </c>
      <c r="GZ15" s="13">
        <f>ON!D14</f>
        <v>13696.83</v>
      </c>
      <c r="HA15" s="52">
        <f>ON!E14</f>
        <v>18106.12</v>
      </c>
      <c r="HB15" s="36">
        <f>Rent!EH16</f>
        <v>408</v>
      </c>
      <c r="HC15" s="13">
        <f>Rent!EI16</f>
        <v>335</v>
      </c>
      <c r="HD15" s="13">
        <f>Rent!EJ16</f>
        <v>385</v>
      </c>
      <c r="HE15" s="13">
        <f>Rent!EN16</f>
        <v>500</v>
      </c>
      <c r="HF15" s="13">
        <f>Rent!EO16</f>
        <v>450</v>
      </c>
      <c r="HG15" s="13">
        <f>Rent!EP16</f>
        <v>481</v>
      </c>
      <c r="HH15" s="13">
        <f>Rent!ET16</f>
        <v>615</v>
      </c>
      <c r="HI15" s="13">
        <f>Rent!EU16</f>
        <v>550</v>
      </c>
      <c r="HJ15" s="52">
        <f>Rent!EV16</f>
        <v>600</v>
      </c>
      <c r="HK15" s="4">
        <v>89.8</v>
      </c>
      <c r="HL15" s="5">
        <v>88.6</v>
      </c>
      <c r="HM15" s="37">
        <f t="shared" si="38"/>
        <v>0.67768865608119166</v>
      </c>
      <c r="HN15" s="13">
        <f t="shared" si="106"/>
        <v>93.425463062064779</v>
      </c>
      <c r="HO15" s="32">
        <f t="shared" si="39"/>
        <v>0.58929448354886238</v>
      </c>
      <c r="HP15" s="32">
        <f t="shared" si="39"/>
        <v>0.64822393190374861</v>
      </c>
      <c r="HQ15" s="32">
        <f t="shared" si="40"/>
        <v>0.37884408356037674</v>
      </c>
      <c r="HR15" s="13">
        <f t="shared" si="107"/>
        <v>87.652216598114521</v>
      </c>
      <c r="HS15" s="32">
        <f t="shared" si="41"/>
        <v>0.32201747102632022</v>
      </c>
      <c r="HT15" s="32">
        <f t="shared" si="41"/>
        <v>0.3599018793823579</v>
      </c>
      <c r="HU15" s="32">
        <f t="shared" si="42"/>
        <v>0.35587831024852162</v>
      </c>
      <c r="HV15" s="13">
        <f t="shared" si="108"/>
        <v>91.721969736898927</v>
      </c>
      <c r="HW15" s="32">
        <f t="shared" si="43"/>
        <v>0.3094594002161058</v>
      </c>
      <c r="HX15" s="32">
        <f t="shared" si="43"/>
        <v>0.34814182524311899</v>
      </c>
      <c r="HY15" s="112">
        <f t="shared" si="109"/>
        <v>0.39286298903257488</v>
      </c>
      <c r="HZ15" s="34">
        <f t="shared" si="44"/>
        <v>0.32231134391880834</v>
      </c>
      <c r="IA15" s="32">
        <f t="shared" si="45"/>
        <v>0.6211559164396232</v>
      </c>
      <c r="IB15" s="32">
        <f t="shared" si="46"/>
        <v>0.64412168975147832</v>
      </c>
      <c r="IC15" s="36">
        <f>QU!C14</f>
        <v>6109</v>
      </c>
      <c r="ID15" s="13">
        <f>QU!D14</f>
        <v>12670.119999999999</v>
      </c>
      <c r="IE15" s="52">
        <f>QU!E14</f>
        <v>15510.920000000002</v>
      </c>
      <c r="IF15" s="36">
        <v>345</v>
      </c>
      <c r="IG15" s="13">
        <f>Rent!FC16</f>
        <v>300</v>
      </c>
      <c r="IH15" s="13">
        <f>Rent!FD16</f>
        <v>330</v>
      </c>
      <c r="II15" s="13">
        <v>400</v>
      </c>
      <c r="IJ15" s="13">
        <f>Rent!FI16</f>
        <v>340</v>
      </c>
      <c r="IK15" s="13">
        <f>Rent!FJ16</f>
        <v>380</v>
      </c>
      <c r="IL15" s="13">
        <v>460</v>
      </c>
      <c r="IM15" s="13">
        <f>Rent!FO16</f>
        <v>400</v>
      </c>
      <c r="IN15" s="52">
        <f>Rent!FP16</f>
        <v>450</v>
      </c>
      <c r="IO15" s="4">
        <v>90.6</v>
      </c>
      <c r="IP15" s="5">
        <v>88.5</v>
      </c>
      <c r="IQ15" s="37">
        <f t="shared" si="110"/>
        <v>0.65804550662956296</v>
      </c>
      <c r="IR15" s="13">
        <f t="shared" si="111"/>
        <v>93.597398581847756</v>
      </c>
      <c r="IS15" s="32">
        <f t="shared" si="47"/>
        <v>0.54018660991979051</v>
      </c>
      <c r="IT15" s="32">
        <f t="shared" si="47"/>
        <v>0.62858078245211979</v>
      </c>
      <c r="IU15" s="32">
        <f t="shared" si="112"/>
        <v>0.39778628773839558</v>
      </c>
      <c r="IV15" s="13">
        <f t="shared" si="113"/>
        <v>90.869829612475684</v>
      </c>
      <c r="IW15" s="32">
        <f t="shared" si="48"/>
        <v>0.33622412415983433</v>
      </c>
      <c r="IX15" s="32">
        <f t="shared" si="48"/>
        <v>0.37884408356037674</v>
      </c>
      <c r="IY15" s="32">
        <f t="shared" si="114"/>
        <v>0.38295600776743088</v>
      </c>
      <c r="IZ15" s="13">
        <f t="shared" si="115"/>
        <v>96.109108951552713</v>
      </c>
      <c r="JA15" s="32">
        <f t="shared" si="49"/>
        <v>0.34040534023771635</v>
      </c>
      <c r="JB15" s="32">
        <f t="shared" si="49"/>
        <v>0.37135128025932695</v>
      </c>
      <c r="JC15" s="110">
        <f t="shared" si="116"/>
        <v>0.4321492879358324</v>
      </c>
      <c r="JD15" s="34">
        <f t="shared" si="117"/>
        <v>0.34195449337043704</v>
      </c>
      <c r="JE15" s="32">
        <f t="shared" si="50"/>
        <v>0.60221371226160447</v>
      </c>
      <c r="JF15" s="48">
        <f t="shared" si="51"/>
        <v>0.61704399223256912</v>
      </c>
      <c r="JG15" s="36">
        <f>QU!C14</f>
        <v>6109</v>
      </c>
      <c r="JH15" s="13">
        <f>QU!D14</f>
        <v>12670.119999999999</v>
      </c>
      <c r="JI15" s="52">
        <f>QU!E14</f>
        <v>15510.920000000002</v>
      </c>
      <c r="JJ15" s="36">
        <f>Rent!FV16</f>
        <v>335</v>
      </c>
      <c r="JK15" s="13">
        <f>Rent!FW16</f>
        <v>275</v>
      </c>
      <c r="JL15" s="13">
        <f>Rent!FX16</f>
        <v>320</v>
      </c>
      <c r="JM15" s="13">
        <f>Rent!GB16</f>
        <v>420</v>
      </c>
      <c r="JN15" s="13">
        <f>Rent!GC16</f>
        <v>355</v>
      </c>
      <c r="JO15" s="13">
        <f>Rent!GD16</f>
        <v>400</v>
      </c>
      <c r="JP15" s="13">
        <f>Rent!GH16</f>
        <v>495</v>
      </c>
      <c r="JQ15" s="13">
        <f>Rent!GI16</f>
        <v>440</v>
      </c>
      <c r="JR15" s="52">
        <f>Rent!GJ16</f>
        <v>480</v>
      </c>
      <c r="JS15" s="4">
        <v>91</v>
      </c>
      <c r="JT15" s="5">
        <v>88.5</v>
      </c>
      <c r="JU15" s="42">
        <f>(Rent!GO16*12*'City Affordability'!$D$1)/NB!C14</f>
        <v>1.0383130383130383</v>
      </c>
      <c r="JV15" s="32">
        <f>(Rent!GP16*12*'City Affordability'!$D$1)/NB!D14</f>
        <v>0.33158838989730643</v>
      </c>
      <c r="JW15" s="32">
        <f>(Rent!GQ16*12*'City Affordability'!$D$1)/NB!E14</f>
        <v>0.32435563278308716</v>
      </c>
      <c r="JX15" s="42">
        <f>(Rent!GT16*12*'City Affordability'!$D$1)/NB!C14</f>
        <v>0.77695277695277698</v>
      </c>
      <c r="JY15" s="32">
        <f>(Rent!GU16*12*'City Affordability'!$D$1)/NB!D14</f>
        <v>0.26221843385184485</v>
      </c>
      <c r="JZ15" s="32">
        <f>(Rent!GV16*12*'City Affordability'!$D$1)/NB!E14</f>
        <v>0.26006371271358242</v>
      </c>
      <c r="KA15" s="37">
        <f>(Rent!GY16*12*'City Affordability'!$D$1)/NS!C14</f>
        <v>0.76766803544413231</v>
      </c>
      <c r="KB15" s="32">
        <f>(Rent!GZ16*12*'City Affordability'!$D$1)/NS!D14</f>
        <v>0.3298275575487164</v>
      </c>
      <c r="KC15" s="32">
        <f>(Rent!HA16*12*'City Affordability'!$D$1)/NS!E14</f>
        <v>0.29615384615384616</v>
      </c>
      <c r="KD15" s="37">
        <f>(Rent!HD16*12*'City Affordability'!$D$1)/PEI!C14</f>
        <v>0.53236627379873069</v>
      </c>
      <c r="KE15" s="32">
        <f>(Rent!HE16*12*'City Affordability'!$D$1)/PEI!D14</f>
        <v>0.29447163741638804</v>
      </c>
      <c r="KF15" s="32">
        <f>(Rent!HF16*12*'City Affordability'!$D$1)/PEI!E14</f>
        <v>0.23911455699758413</v>
      </c>
      <c r="KG15" s="42">
        <f>(Rent!HI16*12*'City Affordability'!$D$1)/NFL!C14</f>
        <v>2.4605967865340475</v>
      </c>
      <c r="KH15" s="32">
        <f>(Rent!HJ16*12*'City Affordability'!$D$1)/NFL!D14</f>
        <v>0.27665699380053926</v>
      </c>
      <c r="KI15" s="39">
        <f>(Rent!HK16*12*'City Affordability'!$D$1)/NFL!E14</f>
        <v>0.28627525492431438</v>
      </c>
      <c r="KJ15" s="43">
        <v>0.4</v>
      </c>
    </row>
    <row r="16" spans="1:296" x14ac:dyDescent="0.25">
      <c r="A16" s="45">
        <v>1998</v>
      </c>
      <c r="B16" s="34">
        <f t="shared" si="52"/>
        <v>1.0995260663507109</v>
      </c>
      <c r="C16" s="13">
        <f t="shared" si="53"/>
        <v>114.80402427870624</v>
      </c>
      <c r="D16" s="32">
        <f t="shared" si="0"/>
        <v>0.94786729857819907</v>
      </c>
      <c r="E16" s="32">
        <f t="shared" si="0"/>
        <v>1.0426540284360191</v>
      </c>
      <c r="F16" s="32">
        <f t="shared" si="54"/>
        <v>0.5714285714285714</v>
      </c>
      <c r="G16" s="13">
        <f t="shared" si="55"/>
        <v>102.18666666666665</v>
      </c>
      <c r="H16" s="32">
        <f t="shared" si="1"/>
        <v>0.50549450549450547</v>
      </c>
      <c r="I16" s="32">
        <f t="shared" si="1"/>
        <v>0.55384615384615388</v>
      </c>
      <c r="J16" s="32">
        <f t="shared" si="2"/>
        <v>0.53914410872739527</v>
      </c>
      <c r="K16" s="13">
        <f t="shared" si="56"/>
        <v>98.104972641645674</v>
      </c>
      <c r="L16" s="32">
        <f t="shared" si="3"/>
        <v>0.47175109513647084</v>
      </c>
      <c r="M16" s="32">
        <f t="shared" si="4"/>
        <v>0.51218690329102545</v>
      </c>
      <c r="N16" s="110">
        <f t="shared" si="57"/>
        <v>0.6635071090047393</v>
      </c>
      <c r="O16" s="34">
        <f t="shared" si="5"/>
        <v>-9.9526066350710929E-2</v>
      </c>
      <c r="P16" s="32">
        <f t="shared" si="6"/>
        <v>0.4285714285714286</v>
      </c>
      <c r="Q16" s="48">
        <f t="shared" si="7"/>
        <v>0.46085589127260473</v>
      </c>
      <c r="R16" s="36">
        <f>BC!C15</f>
        <v>6330</v>
      </c>
      <c r="S16" s="13">
        <f>BC!D15</f>
        <v>13650</v>
      </c>
      <c r="T16" s="52">
        <f>BC!E15</f>
        <v>17806</v>
      </c>
      <c r="U16" s="36">
        <f>Rent!C17</f>
        <v>580</v>
      </c>
      <c r="V16" s="13">
        <f>Rent!D17</f>
        <v>500</v>
      </c>
      <c r="W16" s="13">
        <f>Rent!E17</f>
        <v>550</v>
      </c>
      <c r="X16" s="13">
        <f>Rent!I17</f>
        <v>650</v>
      </c>
      <c r="Y16" s="13">
        <f>Rent!J17</f>
        <v>575</v>
      </c>
      <c r="Z16" s="13">
        <f>Rent!K17</f>
        <v>630</v>
      </c>
      <c r="AA16" s="13">
        <f>Rent!O17</f>
        <v>800</v>
      </c>
      <c r="AB16" s="13">
        <f>Rent!P17</f>
        <v>700</v>
      </c>
      <c r="AC16" s="52">
        <f>Rent!Q17</f>
        <v>760</v>
      </c>
      <c r="AD16" s="4">
        <v>93</v>
      </c>
      <c r="AE16" s="4">
        <v>93.3</v>
      </c>
      <c r="AF16" s="37">
        <f>(Rent!V17*12*'City Affordability'!$D$1)/BC!C15</f>
        <v>0.58641390205371247</v>
      </c>
      <c r="AG16" s="32">
        <f>(Rent!W17*12*'City Affordability'!$D$1)/BC!D15</f>
        <v>0.33347985347985348</v>
      </c>
      <c r="AH16" s="39">
        <f>(Rent!X17*12*'City Affordability'!$D$1)/BC!E15</f>
        <v>0.32438503875098279</v>
      </c>
      <c r="AI16" s="37">
        <f t="shared" si="58"/>
        <v>1.0272745371292056</v>
      </c>
      <c r="AJ16" s="13">
        <f t="shared" si="59"/>
        <v>121.08387133471743</v>
      </c>
      <c r="AK16" s="32">
        <f t="shared" si="8"/>
        <v>0.83615369301214415</v>
      </c>
      <c r="AL16" s="32">
        <f t="shared" si="8"/>
        <v>0.95560422058530758</v>
      </c>
      <c r="AM16" s="32">
        <f t="shared" si="60"/>
        <v>0.62229437229437234</v>
      </c>
      <c r="AN16" s="13">
        <f t="shared" si="61"/>
        <v>119.34511283469618</v>
      </c>
      <c r="AO16" s="32">
        <f t="shared" si="9"/>
        <v>0.51406926406926412</v>
      </c>
      <c r="AP16" s="32">
        <f t="shared" si="9"/>
        <v>0.58982683982683981</v>
      </c>
      <c r="AQ16" s="32">
        <f t="shared" si="62"/>
        <v>0.48092065825168406</v>
      </c>
      <c r="AR16" s="13">
        <f t="shared" si="63"/>
        <v>109.72657859211974</v>
      </c>
      <c r="AS16" s="32">
        <f t="shared" si="10"/>
        <v>0.40641182387466257</v>
      </c>
      <c r="AT16" s="32">
        <f t="shared" si="10"/>
        <v>0.45721330185899539</v>
      </c>
      <c r="AU16" s="110">
        <f t="shared" si="64"/>
        <v>0.71670316543898072</v>
      </c>
      <c r="AV16" s="34">
        <f t="shared" si="65"/>
        <v>-2.7274537129205578E-2</v>
      </c>
      <c r="AW16" s="32">
        <f t="shared" si="11"/>
        <v>0.37770562770562766</v>
      </c>
      <c r="AX16" s="48">
        <f t="shared" si="12"/>
        <v>0.51907934174831594</v>
      </c>
      <c r="AY16" s="36">
        <f>AB!D15</f>
        <v>5023</v>
      </c>
      <c r="AZ16" s="13">
        <f>AB!E15</f>
        <v>11088</v>
      </c>
      <c r="BA16" s="52">
        <f>AB!F15</f>
        <v>17716.02</v>
      </c>
      <c r="BB16" s="36">
        <f>Rent!AB17</f>
        <v>430</v>
      </c>
      <c r="BC16" s="13">
        <f>Rent!AC17</f>
        <v>350</v>
      </c>
      <c r="BD16" s="13">
        <f>Rent!AD17</f>
        <v>400</v>
      </c>
      <c r="BE16" s="13">
        <f>Rent!AH17</f>
        <v>575</v>
      </c>
      <c r="BF16" s="13">
        <f>Rent!AI17</f>
        <v>475</v>
      </c>
      <c r="BG16" s="13">
        <f>Rent!AJ17</f>
        <v>545</v>
      </c>
      <c r="BH16" s="13">
        <f>Rent!AN17</f>
        <v>710</v>
      </c>
      <c r="BI16" s="13">
        <f>Rent!AO17</f>
        <v>600</v>
      </c>
      <c r="BJ16" s="52">
        <f>Rent!AP17</f>
        <v>675</v>
      </c>
      <c r="BK16" s="103">
        <v>88.5</v>
      </c>
      <c r="BL16" s="5">
        <v>89.3</v>
      </c>
      <c r="BM16" s="37">
        <f t="shared" si="66"/>
        <v>0.90782400955604226</v>
      </c>
      <c r="BN16" s="13">
        <f t="shared" si="67"/>
        <v>113.48946361886838</v>
      </c>
      <c r="BO16" s="32">
        <f t="shared" si="13"/>
        <v>0.71670316543898072</v>
      </c>
      <c r="BP16" s="32">
        <f t="shared" si="13"/>
        <v>0.83615369301214415</v>
      </c>
      <c r="BQ16" s="32">
        <f t="shared" si="68"/>
        <v>0.4707792207792208</v>
      </c>
      <c r="BR16" s="13">
        <f t="shared" si="69"/>
        <v>102.85880390706342</v>
      </c>
      <c r="BS16" s="32">
        <f t="shared" si="14"/>
        <v>0.395021645021645</v>
      </c>
      <c r="BT16" s="32">
        <f t="shared" si="14"/>
        <v>0.44372294372294374</v>
      </c>
      <c r="BU16" s="32">
        <f t="shared" si="70"/>
        <v>0.36577064148719635</v>
      </c>
      <c r="BV16" s="13">
        <f t="shared" si="71"/>
        <v>96.941535503921429</v>
      </c>
      <c r="BW16" s="32">
        <f t="shared" si="15"/>
        <v>0.31158239830390799</v>
      </c>
      <c r="BX16" s="32">
        <f t="shared" si="15"/>
        <v>0.35222358069137422</v>
      </c>
      <c r="BY16" s="110">
        <f t="shared" si="72"/>
        <v>0.54947242683655184</v>
      </c>
      <c r="BZ16" s="34">
        <f t="shared" si="73"/>
        <v>9.2175990443957745E-2</v>
      </c>
      <c r="CA16" s="32">
        <f t="shared" si="16"/>
        <v>0.52922077922077926</v>
      </c>
      <c r="CB16" s="48">
        <f t="shared" si="17"/>
        <v>0.6342293585128036</v>
      </c>
      <c r="CC16" s="13">
        <f>AB!D15</f>
        <v>5023</v>
      </c>
      <c r="CD16" s="13">
        <f>AB!E15</f>
        <v>11088</v>
      </c>
      <c r="CE16" s="52">
        <f>AB!F15</f>
        <v>17716.02</v>
      </c>
      <c r="CF16" s="36">
        <f>Rent!AV17</f>
        <v>380</v>
      </c>
      <c r="CG16" s="13">
        <f>Rent!AW17</f>
        <v>300</v>
      </c>
      <c r="CH16" s="13">
        <f>Rent!AX17</f>
        <v>350</v>
      </c>
      <c r="CI16" s="13">
        <f>Rent!BB17</f>
        <v>435</v>
      </c>
      <c r="CJ16" s="13">
        <f>Rent!BC17</f>
        <v>365</v>
      </c>
      <c r="CK16" s="13">
        <f>Rent!BD17</f>
        <v>410</v>
      </c>
      <c r="CL16" s="13">
        <f>Rent!BH17</f>
        <v>540</v>
      </c>
      <c r="CM16" s="13">
        <f>Rent!BI17</f>
        <v>460</v>
      </c>
      <c r="CN16" s="52">
        <f>Rent!BJ17</f>
        <v>520</v>
      </c>
      <c r="CO16" s="4">
        <v>90</v>
      </c>
      <c r="CP16" s="5">
        <v>89.3</v>
      </c>
      <c r="CQ16" s="37">
        <f>(Rent!BO17*12*'City Affordability'!$D$1)/SK!C15</f>
        <v>0.44174891749646455</v>
      </c>
      <c r="CR16" s="32">
        <f>(Rent!BP17*12*'City Affordability'!$D$1)/SK!D15</f>
        <v>0.30797686633538501</v>
      </c>
      <c r="CS16" s="32">
        <f>(Rent!BQ17*12*'City Affordability'!$D$1)/SK!E15</f>
        <v>0.25307931136544198</v>
      </c>
      <c r="CT16" s="37">
        <f>(Rent!BT17*12*'City Affordability'!$D$1)/SK!C15</f>
        <v>0.47090726188567017</v>
      </c>
      <c r="CU16" s="32">
        <f>(Rent!BU17*12*'City Affordability'!$D$1)/SK!D15</f>
        <v>0.300896938373652</v>
      </c>
      <c r="CV16" s="32">
        <f>(Rent!BV17*12*'City Affordability'!$D$1)/SK!E15</f>
        <v>0.24732750883440924</v>
      </c>
      <c r="CW16" s="37">
        <f t="shared" si="74"/>
        <v>0.69609079445145017</v>
      </c>
      <c r="CX16" s="13">
        <f t="shared" si="75"/>
        <v>126.44682639764606</v>
      </c>
      <c r="CY16" s="32">
        <f t="shared" si="18"/>
        <v>0.59448747973338134</v>
      </c>
      <c r="CZ16" s="32">
        <f t="shared" si="18"/>
        <v>0.64853179607277966</v>
      </c>
      <c r="DA16" s="32">
        <f t="shared" si="76"/>
        <v>0.48082184526856475</v>
      </c>
      <c r="DB16" s="13">
        <f t="shared" si="77"/>
        <v>100.41992858781907</v>
      </c>
      <c r="DC16" s="32">
        <f t="shared" si="19"/>
        <v>0.39080013415000087</v>
      </c>
      <c r="DD16" s="32">
        <f t="shared" si="19"/>
        <v>0.44799039768414733</v>
      </c>
      <c r="DE16" s="32">
        <f t="shared" si="78"/>
        <v>0.41224858542152054</v>
      </c>
      <c r="DF16" s="13">
        <f t="shared" si="79"/>
        <v>119.92095744161621</v>
      </c>
      <c r="DG16" s="32">
        <f t="shared" si="20"/>
        <v>0.33165327373876652</v>
      </c>
      <c r="DH16" s="32">
        <f t="shared" si="20"/>
        <v>0.38871190147876938</v>
      </c>
      <c r="DI16" s="110">
        <f t="shared" si="80"/>
        <v>0.50261214195640425</v>
      </c>
      <c r="DJ16" s="34">
        <f t="shared" si="81"/>
        <v>0.30390920554854983</v>
      </c>
      <c r="DK16" s="32">
        <f t="shared" si="21"/>
        <v>0.51917815473143525</v>
      </c>
      <c r="DL16" s="48">
        <f t="shared" si="22"/>
        <v>0.58775141457847946</v>
      </c>
      <c r="DM16" s="36">
        <f>MN!C15</f>
        <v>5551</v>
      </c>
      <c r="DN16" s="13">
        <f>MN!D15</f>
        <v>11330.6</v>
      </c>
      <c r="DO16" s="52">
        <f>MN!E15</f>
        <v>16824.800000000003</v>
      </c>
      <c r="DP16" s="36">
        <f>Rent!BZ17</f>
        <v>322</v>
      </c>
      <c r="DQ16" s="13">
        <f>Rent!CA17</f>
        <v>275</v>
      </c>
      <c r="DR16" s="13">
        <f>Rent!CB17</f>
        <v>300</v>
      </c>
      <c r="DS16" s="13">
        <f>Rent!CF17</f>
        <v>454</v>
      </c>
      <c r="DT16" s="13">
        <f>Rent!CG17</f>
        <v>369</v>
      </c>
      <c r="DU16" s="13">
        <f>Rent!CH17</f>
        <v>423</v>
      </c>
      <c r="DV16" s="13">
        <f>Rent!CL17</f>
        <v>578</v>
      </c>
      <c r="DW16" s="13">
        <f>Rent!CM17</f>
        <v>465</v>
      </c>
      <c r="DX16" s="52">
        <f>Rent!CN17</f>
        <v>545</v>
      </c>
      <c r="DY16" s="4">
        <v>91.7</v>
      </c>
      <c r="DZ16" s="5">
        <v>90.1</v>
      </c>
      <c r="EA16" s="37">
        <f t="shared" si="82"/>
        <v>1.0026091290199644</v>
      </c>
      <c r="EB16" s="13">
        <f t="shared" si="83"/>
        <v>141.02792202737714</v>
      </c>
      <c r="EC16" s="32">
        <f t="shared" si="23"/>
        <v>0.87772272873853008</v>
      </c>
      <c r="ED16" s="32">
        <f t="shared" si="23"/>
        <v>0.96742986133505326</v>
      </c>
      <c r="EE16" s="32">
        <f t="shared" si="84"/>
        <v>0.63096458711254833</v>
      </c>
      <c r="EF16" s="13">
        <f t="shared" si="85"/>
        <v>147.1850090826351</v>
      </c>
      <c r="EG16" s="32">
        <f t="shared" si="24"/>
        <v>0.55034133431483379</v>
      </c>
      <c r="EH16" s="32">
        <f t="shared" si="24"/>
        <v>0.60467439598285877</v>
      </c>
      <c r="EI16" s="32">
        <f t="shared" si="86"/>
        <v>0.56359881047498117</v>
      </c>
      <c r="EJ16" s="13">
        <f t="shared" si="87"/>
        <v>146.09347786008925</v>
      </c>
      <c r="EK16" s="32">
        <f t="shared" si="25"/>
        <v>0.49729306806615986</v>
      </c>
      <c r="EL16" s="32">
        <f t="shared" si="25"/>
        <v>0.54702237487277583</v>
      </c>
      <c r="EM16" s="110">
        <f t="shared" si="88"/>
        <v>0.65961126909208179</v>
      </c>
      <c r="EN16" s="34">
        <f t="shared" si="89"/>
        <v>-2.6091290199643513E-3</v>
      </c>
      <c r="EO16" s="32">
        <f t="shared" si="26"/>
        <v>0.36903541288745167</v>
      </c>
      <c r="EP16" s="48">
        <f t="shared" si="27"/>
        <v>0.43640118952501883</v>
      </c>
      <c r="EQ16" s="36">
        <f>ON!C15</f>
        <v>6822.2</v>
      </c>
      <c r="ER16" s="13">
        <f>ON!D15</f>
        <v>13693.32</v>
      </c>
      <c r="ES16" s="52">
        <f>ON!E15</f>
        <v>18097.98</v>
      </c>
      <c r="ET16" s="36">
        <f>Rent!CT17</f>
        <v>570</v>
      </c>
      <c r="EU16" s="13">
        <f>Rent!CU17</f>
        <v>499</v>
      </c>
      <c r="EV16" s="13">
        <f>Rent!CV17</f>
        <v>550</v>
      </c>
      <c r="EW16" s="13">
        <f>Rent!CZ17</f>
        <v>720</v>
      </c>
      <c r="EX16" s="13">
        <f>Rent!DA17</f>
        <v>628</v>
      </c>
      <c r="EY16" s="13">
        <f>Rent!DB17</f>
        <v>690</v>
      </c>
      <c r="EZ16" s="13">
        <f>Rent!DF17</f>
        <v>850</v>
      </c>
      <c r="FA16" s="13">
        <f>Rent!DG17</f>
        <v>750</v>
      </c>
      <c r="FB16" s="52">
        <f>Rent!DH17</f>
        <v>825</v>
      </c>
      <c r="FC16" s="4">
        <v>90.4</v>
      </c>
      <c r="FD16" s="5">
        <v>89.9</v>
      </c>
      <c r="FE16" s="37">
        <f t="shared" si="90"/>
        <v>0.87068687520154786</v>
      </c>
      <c r="FF16" s="13">
        <f t="shared" si="91"/>
        <v>131.54358808986348</v>
      </c>
      <c r="FG16" s="32">
        <f t="shared" si="28"/>
        <v>0.77394388906804257</v>
      </c>
      <c r="FH16" s="32">
        <f t="shared" si="28"/>
        <v>0.8425434610536191</v>
      </c>
      <c r="FI16" s="32">
        <f t="shared" si="92"/>
        <v>0.52580382259379022</v>
      </c>
      <c r="FJ16" s="13">
        <f t="shared" si="93"/>
        <v>128.78688294730568</v>
      </c>
      <c r="FK16" s="32">
        <f t="shared" si="29"/>
        <v>0.48198683737764109</v>
      </c>
      <c r="FL16" s="32">
        <f t="shared" si="29"/>
        <v>0.50827702850733059</v>
      </c>
      <c r="FM16" s="32">
        <f t="shared" si="94"/>
        <v>0.48734720670483667</v>
      </c>
      <c r="FN16" s="13">
        <f t="shared" si="95"/>
        <v>127.5367690060903</v>
      </c>
      <c r="FO16" s="32">
        <f t="shared" si="30"/>
        <v>0.43098732565733855</v>
      </c>
      <c r="FP16" s="32">
        <f t="shared" si="30"/>
        <v>0.47077077110263138</v>
      </c>
      <c r="FQ16" s="110">
        <f t="shared" si="96"/>
        <v>0.57166309987980424</v>
      </c>
      <c r="FR16" s="34">
        <f t="shared" si="97"/>
        <v>0.12931312479845214</v>
      </c>
      <c r="FS16" s="32">
        <f t="shared" si="31"/>
        <v>0.47419617740620978</v>
      </c>
      <c r="FT16" s="48">
        <f t="shared" si="32"/>
        <v>0.51265279329516333</v>
      </c>
      <c r="FU16" s="36">
        <f>ON!C15</f>
        <v>6822.2</v>
      </c>
      <c r="FV16" s="13">
        <f>ON!D15</f>
        <v>13693.32</v>
      </c>
      <c r="FW16" s="52">
        <f>ON!E15</f>
        <v>18097.98</v>
      </c>
      <c r="FX16" s="36">
        <f>Rent!DN17</f>
        <v>495</v>
      </c>
      <c r="FY16" s="13">
        <f>Rent!DO17</f>
        <v>440</v>
      </c>
      <c r="FZ16" s="13">
        <f>Rent!DP17</f>
        <v>479</v>
      </c>
      <c r="GA16" s="13">
        <f>Rent!DT17</f>
        <v>600</v>
      </c>
      <c r="GB16" s="13">
        <f>Rent!DU17</f>
        <v>550</v>
      </c>
      <c r="GC16" s="13">
        <f>Rent!DV17</f>
        <v>580</v>
      </c>
      <c r="GD16" s="13">
        <f>Rent!DZ17</f>
        <v>735</v>
      </c>
      <c r="GE16" s="13">
        <f>Rent!EA17</f>
        <v>650</v>
      </c>
      <c r="GF16" s="52">
        <f>Rent!EB17</f>
        <v>710</v>
      </c>
      <c r="GG16" s="32">
        <v>90.4</v>
      </c>
      <c r="GH16" s="5">
        <v>89.9</v>
      </c>
      <c r="GI16" s="37">
        <f t="shared" si="98"/>
        <v>0.70358535369822051</v>
      </c>
      <c r="GJ16" s="13">
        <f t="shared" si="99"/>
        <v>123.70870353278698</v>
      </c>
      <c r="GK16" s="32">
        <f t="shared" si="33"/>
        <v>0.61563718448594296</v>
      </c>
      <c r="GL16" s="32">
        <f t="shared" si="33"/>
        <v>0.65961126909208179</v>
      </c>
      <c r="GM16" s="32">
        <f t="shared" si="100"/>
        <v>0.45569664624795159</v>
      </c>
      <c r="GN16" s="13">
        <f t="shared" si="101"/>
        <v>133.51112267264546</v>
      </c>
      <c r="GO16" s="32">
        <f t="shared" si="34"/>
        <v>0.4118796610318024</v>
      </c>
      <c r="GP16" s="32">
        <f t="shared" si="34"/>
        <v>0.4381698521614919</v>
      </c>
      <c r="GQ16" s="32">
        <f t="shared" si="102"/>
        <v>0.41905229202375072</v>
      </c>
      <c r="GR16" s="13">
        <f t="shared" si="103"/>
        <v>137.51899383246086</v>
      </c>
      <c r="GS16" s="32">
        <f t="shared" si="35"/>
        <v>0.37860578915436971</v>
      </c>
      <c r="GT16" s="32">
        <f t="shared" si="35"/>
        <v>0.41109560293469216</v>
      </c>
      <c r="GU16" s="110">
        <f t="shared" si="104"/>
        <v>0.50218404620210488</v>
      </c>
      <c r="GV16" s="34">
        <f t="shared" si="105"/>
        <v>0.29641464630177949</v>
      </c>
      <c r="GW16" s="32">
        <f t="shared" si="36"/>
        <v>0.54430335375204841</v>
      </c>
      <c r="GX16" s="48">
        <f t="shared" si="37"/>
        <v>0.58094770797624928</v>
      </c>
      <c r="GY16" s="36">
        <f>ON!C15</f>
        <v>6822.2</v>
      </c>
      <c r="GZ16" s="13">
        <f>ON!D15</f>
        <v>13693.32</v>
      </c>
      <c r="HA16" s="52">
        <f>ON!E15</f>
        <v>18097.98</v>
      </c>
      <c r="HB16" s="36">
        <f>Rent!EH17</f>
        <v>400</v>
      </c>
      <c r="HC16" s="13">
        <f>Rent!EI17</f>
        <v>350</v>
      </c>
      <c r="HD16" s="13">
        <f>Rent!EJ17</f>
        <v>375</v>
      </c>
      <c r="HE16" s="13">
        <f>Rent!EN17</f>
        <v>520</v>
      </c>
      <c r="HF16" s="13">
        <f>Rent!EO17</f>
        <v>470</v>
      </c>
      <c r="HG16" s="13">
        <f>Rent!EP17</f>
        <v>500</v>
      </c>
      <c r="HH16" s="13">
        <f>Rent!ET17</f>
        <v>632</v>
      </c>
      <c r="HI16" s="13">
        <f>Rent!EU17</f>
        <v>571</v>
      </c>
      <c r="HJ16" s="52">
        <f>Rent!EV17</f>
        <v>620</v>
      </c>
      <c r="HK16" s="4">
        <v>90.6</v>
      </c>
      <c r="HL16" s="5">
        <v>89.9</v>
      </c>
      <c r="HM16" s="37">
        <f t="shared" ref="HM16:HM32" si="118">(IF16*12)/$IC16</f>
        <v>0.69090310906399077</v>
      </c>
      <c r="HN16" s="13">
        <f t="shared" si="106"/>
        <v>95.247193996988372</v>
      </c>
      <c r="HO16" s="32">
        <f t="shared" si="39"/>
        <v>0.59220266491199214</v>
      </c>
      <c r="HP16" s="32">
        <f t="shared" si="39"/>
        <v>0.6514229314031913</v>
      </c>
      <c r="HQ16" s="32">
        <f t="shared" ref="HQ16:HQ32" si="119">(II16*12)/$ID16</f>
        <v>0.37563946749975158</v>
      </c>
      <c r="HR16" s="13">
        <f t="shared" si="107"/>
        <v>86.910772523233121</v>
      </c>
      <c r="HS16" s="32">
        <f t="shared" si="41"/>
        <v>0.3286845340622826</v>
      </c>
      <c r="HT16" s="32">
        <f t="shared" si="41"/>
        <v>0.36343118480600961</v>
      </c>
      <c r="HU16" s="32">
        <f t="shared" ref="HU16:HU32" si="120">(IL16*12)/$IE16</f>
        <v>0.35673985315474416</v>
      </c>
      <c r="HV16" s="13">
        <f t="shared" si="108"/>
        <v>91.944018707279852</v>
      </c>
      <c r="HW16" s="32">
        <f t="shared" si="43"/>
        <v>0.30360838566361203</v>
      </c>
      <c r="HX16" s="32">
        <f t="shared" si="43"/>
        <v>0.34155943387156351</v>
      </c>
      <c r="HY16" s="112">
        <f t="shared" si="109"/>
        <v>0.39480177660799476</v>
      </c>
      <c r="HZ16" s="34">
        <f>1-HM16</f>
        <v>0.30909689093600923</v>
      </c>
      <c r="IA16" s="32">
        <f t="shared" ref="IA16:IA31" si="121">1-HQ16</f>
        <v>0.62436053250024837</v>
      </c>
      <c r="IB16" s="32">
        <f t="shared" ref="IB16:IB31" si="122">1-HU16</f>
        <v>0.6432601468452559</v>
      </c>
      <c r="IC16" s="36">
        <f>QU!C15</f>
        <v>6079</v>
      </c>
      <c r="ID16" s="13">
        <f>QU!D15</f>
        <v>12778.21</v>
      </c>
      <c r="IE16" s="52">
        <f>QU!E15</f>
        <v>15809.84</v>
      </c>
      <c r="IF16" s="36">
        <f>Rent!FB17</f>
        <v>350</v>
      </c>
      <c r="IG16" s="13">
        <f>Rent!FC17</f>
        <v>300</v>
      </c>
      <c r="IH16" s="13">
        <f>Rent!FD17</f>
        <v>330</v>
      </c>
      <c r="II16" s="13">
        <f>Rent!FH17</f>
        <v>400</v>
      </c>
      <c r="IJ16" s="13">
        <f>Rent!FI17</f>
        <v>350</v>
      </c>
      <c r="IK16" s="13">
        <f>Rent!FJ17</f>
        <v>387</v>
      </c>
      <c r="IL16" s="13">
        <f>Rent!FN17</f>
        <v>470</v>
      </c>
      <c r="IM16" s="13">
        <f>Rent!FO17</f>
        <v>400</v>
      </c>
      <c r="IN16" s="52">
        <f>Rent!FP17</f>
        <v>450</v>
      </c>
      <c r="IO16" s="4">
        <v>92</v>
      </c>
      <c r="IP16" s="5">
        <v>90.8</v>
      </c>
      <c r="IQ16" s="37">
        <f t="shared" si="110"/>
        <v>0.66129297581839119</v>
      </c>
      <c r="IR16" s="13">
        <f t="shared" si="111"/>
        <v>94.059303822422763</v>
      </c>
      <c r="IS16" s="32">
        <f t="shared" si="47"/>
        <v>0.57246257608159234</v>
      </c>
      <c r="IT16" s="32">
        <f t="shared" si="47"/>
        <v>0.6415528869879914</v>
      </c>
      <c r="IU16" s="32">
        <f t="shared" si="112"/>
        <v>0.39442144087473913</v>
      </c>
      <c r="IV16" s="13">
        <f t="shared" si="113"/>
        <v>90.101167970288515</v>
      </c>
      <c r="IW16" s="32">
        <f t="shared" si="48"/>
        <v>0.33807552074977643</v>
      </c>
      <c r="IX16" s="32">
        <f t="shared" si="48"/>
        <v>0.37563946749975158</v>
      </c>
      <c r="IY16" s="32">
        <f t="shared" si="114"/>
        <v>0.37799244015119698</v>
      </c>
      <c r="IZ16" s="13">
        <f t="shared" si="115"/>
        <v>94.863420018251716</v>
      </c>
      <c r="JA16" s="32">
        <f t="shared" si="49"/>
        <v>0.33017411940917807</v>
      </c>
      <c r="JB16" s="32">
        <f t="shared" si="49"/>
        <v>0.36433006279633445</v>
      </c>
      <c r="JC16" s="110">
        <f t="shared" si="116"/>
        <v>0.42934693206119429</v>
      </c>
      <c r="JD16" s="34">
        <f t="shared" si="117"/>
        <v>0.33870702418160881</v>
      </c>
      <c r="JE16" s="32">
        <f t="shared" si="50"/>
        <v>0.60557855912526093</v>
      </c>
      <c r="JF16" s="48">
        <f t="shared" si="51"/>
        <v>0.62200755984880307</v>
      </c>
      <c r="JG16" s="36">
        <f>QU!C15</f>
        <v>6079</v>
      </c>
      <c r="JH16" s="13">
        <f>QU!D15</f>
        <v>12778.21</v>
      </c>
      <c r="JI16" s="52">
        <f>QU!E15</f>
        <v>15809.84</v>
      </c>
      <c r="JJ16" s="36">
        <f>Rent!FV17</f>
        <v>335</v>
      </c>
      <c r="JK16" s="13">
        <f>Rent!FW17</f>
        <v>290</v>
      </c>
      <c r="JL16" s="13">
        <f>Rent!FX17</f>
        <v>325</v>
      </c>
      <c r="JM16" s="13">
        <f>Rent!GB17</f>
        <v>420</v>
      </c>
      <c r="JN16" s="13">
        <f>Rent!GC17</f>
        <v>360</v>
      </c>
      <c r="JO16" s="13">
        <f>Rent!GD17</f>
        <v>400</v>
      </c>
      <c r="JP16" s="13">
        <f>Rent!GH17</f>
        <v>498</v>
      </c>
      <c r="JQ16" s="13">
        <f>Rent!GI17</f>
        <v>435</v>
      </c>
      <c r="JR16" s="52">
        <f>Rent!GJ17</f>
        <v>480</v>
      </c>
      <c r="JS16" s="4">
        <v>92.4</v>
      </c>
      <c r="JT16" s="5">
        <v>90.8</v>
      </c>
      <c r="JU16" s="42">
        <f>(Rent!GO17*12*'City Affordability'!$D$1)/NB!C15</f>
        <v>1.0193050193050193</v>
      </c>
      <c r="JV16" s="32">
        <f>(Rent!GP17*12*'City Affordability'!$D$1)/NB!D15</f>
        <v>0.32006629465390313</v>
      </c>
      <c r="JW16" s="32">
        <f>(Rent!GQ17*12*'City Affordability'!$D$1)/NB!E15</f>
        <v>0.31591257726948252</v>
      </c>
      <c r="JX16" s="42">
        <f>(Rent!GT17*12*'City Affordability'!$D$1)/NB!C15</f>
        <v>0.76269676269676268</v>
      </c>
      <c r="JY16" s="32">
        <f>(Rent!GU17*12*'City Affordability'!$D$1)/NB!D15</f>
        <v>0.25900542921678538</v>
      </c>
      <c r="JZ16" s="32">
        <f>(Rent!GV17*12*'City Affordability'!$D$1)/NB!E15</f>
        <v>0.24963721140875192</v>
      </c>
      <c r="KA16" s="37">
        <f>(Rent!GY17*12*'City Affordability'!$D$1)/NS!C15</f>
        <v>0.78495785606224333</v>
      </c>
      <c r="KB16" s="32">
        <f>(Rent!GZ17*12*'City Affordability'!$D$1)/NS!D15</f>
        <v>0.32972847408631012</v>
      </c>
      <c r="KC16" s="32">
        <f>(Rent!HA17*12*'City Affordability'!$D$1)/NS!E15</f>
        <v>0.30007715591429757</v>
      </c>
      <c r="KD16" s="37">
        <f>(Rent!HD17*12*'City Affordability'!$D$1)/PEI!C15</f>
        <v>0.52946509519492291</v>
      </c>
      <c r="KE16" s="32">
        <f>(Rent!HE17*12*'City Affordability'!$D$1)/PEI!D15</f>
        <v>0.2966764359773279</v>
      </c>
      <c r="KF16" s="32">
        <f>(Rent!HF17*12*'City Affordability'!$D$1)/PEI!E15</f>
        <v>0.23956402045058711</v>
      </c>
      <c r="KG16" s="42">
        <f>(Rent!HI17*12*'City Affordability'!$D$1)/NFL!C15</f>
        <v>2.3219954648526078</v>
      </c>
      <c r="KH16" s="32">
        <f>(Rent!HJ17*12*'City Affordability'!$D$1)/NFL!D15</f>
        <v>0.26300357687680437</v>
      </c>
      <c r="KI16" s="39">
        <f>(Rent!HK17*12*'City Affordability'!$D$1)/NFL!E15</f>
        <v>0.25084102644343609</v>
      </c>
      <c r="KJ16" s="43">
        <v>0.4</v>
      </c>
    </row>
    <row r="17" spans="1:296" x14ac:dyDescent="0.25">
      <c r="A17" s="45">
        <v>1999</v>
      </c>
      <c r="B17" s="34">
        <f t="shared" si="52"/>
        <v>1.0995260663507109</v>
      </c>
      <c r="C17" s="13">
        <f t="shared" si="53"/>
        <v>114.80402427870624</v>
      </c>
      <c r="D17" s="32">
        <f t="shared" si="0"/>
        <v>0.94786729857819907</v>
      </c>
      <c r="E17" s="32">
        <f t="shared" si="0"/>
        <v>1.0710900473933649</v>
      </c>
      <c r="F17" s="32">
        <f t="shared" si="54"/>
        <v>0.58855609766810268</v>
      </c>
      <c r="G17" s="13">
        <f t="shared" si="55"/>
        <v>105.2495250923279</v>
      </c>
      <c r="H17" s="32">
        <f t="shared" si="1"/>
        <v>0.50510411367038666</v>
      </c>
      <c r="I17" s="32">
        <f t="shared" si="1"/>
        <v>0.56220283956356076</v>
      </c>
      <c r="J17" s="32">
        <f t="shared" si="2"/>
        <v>0.53841839596186203</v>
      </c>
      <c r="K17" s="13">
        <f t="shared" si="56"/>
        <v>97.972918836631678</v>
      </c>
      <c r="L17" s="32">
        <f t="shared" si="3"/>
        <v>0.46842400448681998</v>
      </c>
      <c r="M17" s="32">
        <f t="shared" si="4"/>
        <v>0.51822770611329216</v>
      </c>
      <c r="N17" s="110">
        <f t="shared" si="57"/>
        <v>0.65971563981042658</v>
      </c>
      <c r="O17" s="34">
        <f t="shared" si="5"/>
        <v>-9.9526066350710929E-2</v>
      </c>
      <c r="P17" s="32">
        <f t="shared" si="6"/>
        <v>0.41144390233189732</v>
      </c>
      <c r="Q17" s="48">
        <f t="shared" si="7"/>
        <v>0.46158160403813797</v>
      </c>
      <c r="R17" s="36">
        <f>BC!C16</f>
        <v>6330</v>
      </c>
      <c r="S17" s="13">
        <f>BC!D16</f>
        <v>13660.55</v>
      </c>
      <c r="T17" s="52">
        <f>BC!E16</f>
        <v>17830</v>
      </c>
      <c r="U17" s="36">
        <f>Rent!C18</f>
        <v>580</v>
      </c>
      <c r="V17" s="13">
        <f>Rent!D18</f>
        <v>500</v>
      </c>
      <c r="W17" s="13">
        <f>Rent!E18</f>
        <v>565</v>
      </c>
      <c r="X17" s="13">
        <f>Rent!I18</f>
        <v>670</v>
      </c>
      <c r="Y17" s="13">
        <f>Rent!J18</f>
        <v>575</v>
      </c>
      <c r="Z17" s="13">
        <f>Rent!K18</f>
        <v>640</v>
      </c>
      <c r="AA17" s="13">
        <f>Rent!O18</f>
        <v>800</v>
      </c>
      <c r="AB17" s="13">
        <f>Rent!P18</f>
        <v>696</v>
      </c>
      <c r="AC17" s="52">
        <f>Rent!Q18</f>
        <v>770</v>
      </c>
      <c r="AD17" s="4">
        <v>93.9</v>
      </c>
      <c r="AE17" s="4">
        <v>94.2</v>
      </c>
      <c r="AF17" s="37">
        <f>(Rent!V18*12*'City Affordability'!$D$1)/BC!C16</f>
        <v>0.59146919431279621</v>
      </c>
      <c r="AG17" s="32">
        <f>(Rent!W18*12*'City Affordability'!$D$1)/BC!D16</f>
        <v>0.33615044782237907</v>
      </c>
      <c r="AH17" s="39">
        <f>(Rent!X18*12*'City Affordability'!$D$1)/BC!E16</f>
        <v>0.32664049355019631</v>
      </c>
      <c r="AI17" s="37">
        <f t="shared" si="58"/>
        <v>1.0511646426438384</v>
      </c>
      <c r="AJ17" s="13">
        <f t="shared" si="59"/>
        <v>123.89977531924575</v>
      </c>
      <c r="AK17" s="32">
        <f t="shared" si="8"/>
        <v>0.8719888512840932</v>
      </c>
      <c r="AL17" s="32">
        <f t="shared" si="8"/>
        <v>0.95560422058530758</v>
      </c>
      <c r="AM17" s="32">
        <f t="shared" si="60"/>
        <v>0.62767244289411506</v>
      </c>
      <c r="AN17" s="13">
        <f t="shared" si="61"/>
        <v>120.37653216152184</v>
      </c>
      <c r="AO17" s="32">
        <f t="shared" si="9"/>
        <v>0.52745583436480259</v>
      </c>
      <c r="AP17" s="32">
        <f t="shared" si="9"/>
        <v>0.59602509283222693</v>
      </c>
      <c r="AQ17" s="32">
        <f t="shared" si="62"/>
        <v>0.48551708127221099</v>
      </c>
      <c r="AR17" s="13">
        <f t="shared" si="63"/>
        <v>110.77529580389012</v>
      </c>
      <c r="AS17" s="32">
        <f t="shared" si="10"/>
        <v>0.41854920799328532</v>
      </c>
      <c r="AT17" s="32">
        <f t="shared" si="10"/>
        <v>0.46877511295247959</v>
      </c>
      <c r="AU17" s="110">
        <f t="shared" si="64"/>
        <v>0.74656579733227157</v>
      </c>
      <c r="AV17" s="34">
        <f t="shared" si="65"/>
        <v>-5.1164642643838354E-2</v>
      </c>
      <c r="AW17" s="32">
        <f t="shared" si="11"/>
        <v>0.37232755710588494</v>
      </c>
      <c r="AX17" s="48">
        <f t="shared" si="12"/>
        <v>0.51448291872778906</v>
      </c>
      <c r="AY17" s="36">
        <f>AB!D16</f>
        <v>5023</v>
      </c>
      <c r="AZ17" s="13">
        <f>AB!E16</f>
        <v>11375.359999999999</v>
      </c>
      <c r="BA17" s="52">
        <f>AB!F16</f>
        <v>17919.04</v>
      </c>
      <c r="BB17" s="36">
        <f>Rent!AB18</f>
        <v>440</v>
      </c>
      <c r="BC17" s="13">
        <f>Rent!AC18</f>
        <v>365</v>
      </c>
      <c r="BD17" s="13">
        <f>Rent!AD18</f>
        <v>400</v>
      </c>
      <c r="BE17" s="13">
        <f>Rent!AH18</f>
        <v>595</v>
      </c>
      <c r="BF17" s="13">
        <f>Rent!AI18</f>
        <v>500</v>
      </c>
      <c r="BG17" s="13">
        <f>Rent!AJ18</f>
        <v>565</v>
      </c>
      <c r="BH17" s="13">
        <f>Rent!AN18</f>
        <v>725</v>
      </c>
      <c r="BI17" s="13">
        <f>Rent!AO18</f>
        <v>625</v>
      </c>
      <c r="BJ17" s="52">
        <f>Rent!AP18</f>
        <v>700</v>
      </c>
      <c r="BK17" s="103">
        <v>90.8</v>
      </c>
      <c r="BL17" s="5">
        <v>90.8</v>
      </c>
      <c r="BM17" s="37">
        <f t="shared" si="66"/>
        <v>0.95560422058530758</v>
      </c>
      <c r="BN17" s="13">
        <f t="shared" si="67"/>
        <v>119.46259328301933</v>
      </c>
      <c r="BO17" s="32">
        <f t="shared" si="13"/>
        <v>0.75253832371092977</v>
      </c>
      <c r="BP17" s="32">
        <f t="shared" si="13"/>
        <v>0.8719888512840932</v>
      </c>
      <c r="BQ17" s="32">
        <f t="shared" si="68"/>
        <v>0.47471025092832231</v>
      </c>
      <c r="BR17" s="13">
        <f t="shared" si="69"/>
        <v>103.71768008811051</v>
      </c>
      <c r="BS17" s="32">
        <f t="shared" si="14"/>
        <v>0.39559187577360194</v>
      </c>
      <c r="BT17" s="32">
        <f t="shared" si="14"/>
        <v>0.44833745921008217</v>
      </c>
      <c r="BU17" s="32">
        <f t="shared" si="70"/>
        <v>0.3716716966980374</v>
      </c>
      <c r="BV17" s="13">
        <f t="shared" si="71"/>
        <v>98.505513823521937</v>
      </c>
      <c r="BW17" s="32">
        <f t="shared" si="15"/>
        <v>0.32814257906673572</v>
      </c>
      <c r="BX17" s="32">
        <f t="shared" si="15"/>
        <v>0.36162651570619853</v>
      </c>
      <c r="BY17" s="110">
        <f t="shared" si="72"/>
        <v>0.58530758510850089</v>
      </c>
      <c r="BZ17" s="34">
        <f t="shared" si="73"/>
        <v>4.4395779414692416E-2</v>
      </c>
      <c r="CA17" s="32">
        <f t="shared" si="16"/>
        <v>0.52528974907167769</v>
      </c>
      <c r="CB17" s="48">
        <f t="shared" si="17"/>
        <v>0.62832830330196265</v>
      </c>
      <c r="CC17" s="13">
        <f>AB!D16</f>
        <v>5023</v>
      </c>
      <c r="CD17" s="13">
        <f>AB!E16</f>
        <v>11375.359999999999</v>
      </c>
      <c r="CE17" s="52">
        <f>AB!F16</f>
        <v>17919.04</v>
      </c>
      <c r="CF17" s="36">
        <f>Rent!AV18</f>
        <v>400</v>
      </c>
      <c r="CG17" s="13">
        <f>Rent!AW18</f>
        <v>315</v>
      </c>
      <c r="CH17" s="13">
        <f>Rent!AX18</f>
        <v>365</v>
      </c>
      <c r="CI17" s="13">
        <f>Rent!BB18</f>
        <v>450</v>
      </c>
      <c r="CJ17" s="13">
        <f>Rent!BC18</f>
        <v>375</v>
      </c>
      <c r="CK17" s="13">
        <f>Rent!BD18</f>
        <v>425</v>
      </c>
      <c r="CL17" s="13">
        <f>Rent!BH18</f>
        <v>555</v>
      </c>
      <c r="CM17" s="13">
        <f>Rent!BI18</f>
        <v>490</v>
      </c>
      <c r="CN17" s="52">
        <f>Rent!BJ18</f>
        <v>540</v>
      </c>
      <c r="CO17" s="4">
        <v>92.1</v>
      </c>
      <c r="CP17" s="5">
        <v>90.8</v>
      </c>
      <c r="CQ17" s="37">
        <f>(Rent!BO18*12*'City Affordability'!$D$1)/SK!C16</f>
        <v>0.45304691475051057</v>
      </c>
      <c r="CR17" s="32">
        <f>(Rent!BP18*12*'City Affordability'!$D$1)/SK!D16</f>
        <v>0.30850554156446997</v>
      </c>
      <c r="CS17" s="32">
        <f>(Rent!BQ18*12*'City Affordability'!$D$1)/SK!E16</f>
        <v>0.25059522049878002</v>
      </c>
      <c r="CT17" s="37">
        <f>(Rent!BT18*12*'City Affordability'!$D$1)/SK!C16</f>
        <v>0.47256278184745559</v>
      </c>
      <c r="CU17" s="32">
        <f>(Rent!BU18*12*'City Affordability'!$D$1)/SK!D16</f>
        <v>0.29233931231218335</v>
      </c>
      <c r="CV17" s="32">
        <f>(Rent!BV18*12*'City Affordability'!$D$1)/SK!E16</f>
        <v>0.24104440447251071</v>
      </c>
      <c r="CW17" s="37">
        <f t="shared" si="74"/>
        <v>0.69176724914429832</v>
      </c>
      <c r="CX17" s="13">
        <f t="shared" si="75"/>
        <v>125.66144238275385</v>
      </c>
      <c r="CY17" s="32">
        <f t="shared" si="18"/>
        <v>0.59448747973338134</v>
      </c>
      <c r="CZ17" s="32">
        <f t="shared" si="18"/>
        <v>0.64853179607277966</v>
      </c>
      <c r="DA17" s="32">
        <f t="shared" si="76"/>
        <v>0.49154408227007207</v>
      </c>
      <c r="DB17" s="13">
        <f t="shared" si="77"/>
        <v>102.65927416786782</v>
      </c>
      <c r="DC17" s="32">
        <f t="shared" si="19"/>
        <v>0.38666721988917307</v>
      </c>
      <c r="DD17" s="32">
        <f t="shared" si="19"/>
        <v>0.4512883169117472</v>
      </c>
      <c r="DE17" s="32">
        <f t="shared" si="78"/>
        <v>0.4172412153487709</v>
      </c>
      <c r="DF17" s="13">
        <f t="shared" si="79"/>
        <v>121.37328737603031</v>
      </c>
      <c r="DG17" s="32">
        <f t="shared" si="20"/>
        <v>0.3352194379725168</v>
      </c>
      <c r="DH17" s="32">
        <f t="shared" si="20"/>
        <v>0.39655746279301984</v>
      </c>
      <c r="DI17" s="110">
        <f t="shared" si="80"/>
        <v>0.50801657359034413</v>
      </c>
      <c r="DJ17" s="34">
        <f t="shared" si="81"/>
        <v>0.30823275085570168</v>
      </c>
      <c r="DK17" s="32">
        <f t="shared" si="21"/>
        <v>0.50845591772992793</v>
      </c>
      <c r="DL17" s="48">
        <f t="shared" si="22"/>
        <v>0.5827587846512291</v>
      </c>
      <c r="DM17" s="36">
        <f>MN!C16</f>
        <v>5551</v>
      </c>
      <c r="DN17" s="13">
        <f>MN!D16</f>
        <v>11327.57</v>
      </c>
      <c r="DO17" s="52">
        <f>MN!E16</f>
        <v>16824.8</v>
      </c>
      <c r="DP17" s="36">
        <f>Rent!BZ18</f>
        <v>320</v>
      </c>
      <c r="DQ17" s="13">
        <f>Rent!CA18</f>
        <v>275</v>
      </c>
      <c r="DR17" s="13">
        <f>Rent!CB18</f>
        <v>300</v>
      </c>
      <c r="DS17" s="13">
        <f>Rent!CF18</f>
        <v>464</v>
      </c>
      <c r="DT17" s="13">
        <f>Rent!CG18</f>
        <v>365</v>
      </c>
      <c r="DU17" s="13">
        <f>Rent!CH18</f>
        <v>426</v>
      </c>
      <c r="DV17" s="13">
        <f>Rent!CL18</f>
        <v>585</v>
      </c>
      <c r="DW17" s="13">
        <f>Rent!CM18</f>
        <v>470</v>
      </c>
      <c r="DX17" s="52">
        <f>Rent!CN18</f>
        <v>556</v>
      </c>
      <c r="DY17" s="4">
        <v>93.5</v>
      </c>
      <c r="DZ17" s="5">
        <v>91.3</v>
      </c>
      <c r="EA17" s="37">
        <f t="shared" si="82"/>
        <v>1.081762481311014</v>
      </c>
      <c r="EB17" s="13">
        <f t="shared" si="83"/>
        <v>152.16170534532799</v>
      </c>
      <c r="EC17" s="32">
        <f t="shared" si="23"/>
        <v>0.90938406965495</v>
      </c>
      <c r="ED17" s="32">
        <f t="shared" si="23"/>
        <v>1.0201987628624198</v>
      </c>
      <c r="EE17" s="32">
        <f t="shared" si="84"/>
        <v>0.6571002603577254</v>
      </c>
      <c r="EF17" s="13">
        <f t="shared" si="85"/>
        <v>153.28167343201798</v>
      </c>
      <c r="EG17" s="32">
        <f t="shared" si="24"/>
        <v>0.57474369439289053</v>
      </c>
      <c r="EH17" s="32">
        <f t="shared" si="24"/>
        <v>0.6395775867481861</v>
      </c>
      <c r="EI17" s="32">
        <f t="shared" si="86"/>
        <v>0.58647852229501962</v>
      </c>
      <c r="EJ17" s="13">
        <f t="shared" si="87"/>
        <v>152.02425097405131</v>
      </c>
      <c r="EK17" s="32">
        <f t="shared" si="25"/>
        <v>0.51557094954296645</v>
      </c>
      <c r="EL17" s="32">
        <f t="shared" si="25"/>
        <v>0.56328445644154423</v>
      </c>
      <c r="EM17" s="110">
        <f t="shared" si="88"/>
        <v>0.68423675647151949</v>
      </c>
      <c r="EN17" s="34">
        <f t="shared" si="89"/>
        <v>-8.1762481311014046E-2</v>
      </c>
      <c r="EO17" s="32">
        <f t="shared" si="26"/>
        <v>0.3428997396422746</v>
      </c>
      <c r="EP17" s="48">
        <f t="shared" si="27"/>
        <v>0.41352147770498038</v>
      </c>
      <c r="EQ17" s="36">
        <f>ON!C16</f>
        <v>6822.2</v>
      </c>
      <c r="ER17" s="13">
        <f>ON!D16</f>
        <v>13696.539999999999</v>
      </c>
      <c r="ES17" s="52">
        <f>ON!E16</f>
        <v>18108.080000000002</v>
      </c>
      <c r="ET17" s="36">
        <f>Rent!CT18</f>
        <v>615</v>
      </c>
      <c r="EU17" s="13">
        <f>Rent!CU18</f>
        <v>517</v>
      </c>
      <c r="EV17" s="13">
        <f>Rent!CV18</f>
        <v>580</v>
      </c>
      <c r="EW17" s="13">
        <f>Rent!CZ18</f>
        <v>750</v>
      </c>
      <c r="EX17" s="13">
        <f>Rent!DA18</f>
        <v>656</v>
      </c>
      <c r="EY17" s="13">
        <f>Rent!DB18</f>
        <v>730</v>
      </c>
      <c r="EZ17" s="13">
        <f>Rent!DF18</f>
        <v>885</v>
      </c>
      <c r="FA17" s="13">
        <f>Rent!DG18</f>
        <v>778</v>
      </c>
      <c r="FB17" s="52">
        <f>Rent!DH18</f>
        <v>850</v>
      </c>
      <c r="FC17" s="4">
        <v>92.2</v>
      </c>
      <c r="FD17" s="5">
        <v>91.5</v>
      </c>
      <c r="FE17" s="37">
        <f t="shared" si="90"/>
        <v>0.90586614288645895</v>
      </c>
      <c r="FF17" s="13">
        <f t="shared" si="91"/>
        <v>136.85848053793876</v>
      </c>
      <c r="FG17" s="32">
        <f t="shared" si="28"/>
        <v>0.80912315675295365</v>
      </c>
      <c r="FH17" s="32">
        <f t="shared" si="28"/>
        <v>0.87772272873853008</v>
      </c>
      <c r="FI17" s="32">
        <f t="shared" si="92"/>
        <v>0.55984942182478203</v>
      </c>
      <c r="FJ17" s="13">
        <f t="shared" si="93"/>
        <v>137.12578505228328</v>
      </c>
      <c r="FK17" s="32">
        <f t="shared" si="29"/>
        <v>0.49063486106710164</v>
      </c>
      <c r="FL17" s="32">
        <f t="shared" si="29"/>
        <v>0.53444154509094999</v>
      </c>
      <c r="FM17" s="32">
        <f t="shared" si="94"/>
        <v>0.50364257281832192</v>
      </c>
      <c r="FN17" s="13">
        <f t="shared" si="95"/>
        <v>131.80119961181231</v>
      </c>
      <c r="FO17" s="32">
        <f t="shared" si="30"/>
        <v>0.44731412717416752</v>
      </c>
      <c r="FP17" s="32">
        <f t="shared" si="30"/>
        <v>0.49038882090205033</v>
      </c>
      <c r="FQ17" s="110">
        <f t="shared" si="96"/>
        <v>0.5936501421828736</v>
      </c>
      <c r="FR17" s="34">
        <f t="shared" si="97"/>
        <v>9.4133857113541053E-2</v>
      </c>
      <c r="FS17" s="32">
        <f t="shared" si="31"/>
        <v>0.44015057817521797</v>
      </c>
      <c r="FT17" s="48">
        <f t="shared" si="32"/>
        <v>0.49635742718167808</v>
      </c>
      <c r="FU17" s="36">
        <f>ON!C16</f>
        <v>6822.2</v>
      </c>
      <c r="FV17" s="13">
        <f>ON!D16</f>
        <v>13696.539999999999</v>
      </c>
      <c r="FW17" s="52">
        <f>ON!E16</f>
        <v>18108.080000000002</v>
      </c>
      <c r="FX17" s="36">
        <f>Rent!DN18</f>
        <v>515</v>
      </c>
      <c r="FY17" s="13">
        <f>Rent!DO18</f>
        <v>460</v>
      </c>
      <c r="FZ17" s="13">
        <f>Rent!DP18</f>
        <v>499</v>
      </c>
      <c r="GA17" s="13">
        <f>Rent!DT18</f>
        <v>639</v>
      </c>
      <c r="GB17" s="13">
        <f>Rent!DU18</f>
        <v>560</v>
      </c>
      <c r="GC17" s="13">
        <f>Rent!DV18</f>
        <v>610</v>
      </c>
      <c r="GD17" s="13">
        <f>Rent!DZ18</f>
        <v>760</v>
      </c>
      <c r="GE17" s="13">
        <f>Rent!EA18</f>
        <v>675</v>
      </c>
      <c r="GF17" s="52">
        <f>Rent!EB18</f>
        <v>740</v>
      </c>
      <c r="GG17" s="32">
        <v>92.1</v>
      </c>
      <c r="GH17" s="5">
        <v>91.5</v>
      </c>
      <c r="GI17" s="37">
        <f t="shared" si="98"/>
        <v>0.73876462138313159</v>
      </c>
      <c r="GJ17" s="13">
        <f t="shared" si="99"/>
        <v>129.89413870942633</v>
      </c>
      <c r="GK17" s="32">
        <f t="shared" si="33"/>
        <v>0.63322681832839844</v>
      </c>
      <c r="GL17" s="32">
        <f t="shared" si="33"/>
        <v>0.70358535369822051</v>
      </c>
      <c r="GM17" s="32">
        <f t="shared" si="100"/>
        <v>0.47749285585994716</v>
      </c>
      <c r="GN17" s="13">
        <f t="shared" si="101"/>
        <v>139.89702969931784</v>
      </c>
      <c r="GO17" s="32">
        <f t="shared" si="34"/>
        <v>0.42930550343371393</v>
      </c>
      <c r="GP17" s="32">
        <f t="shared" si="34"/>
        <v>0.45997018225040781</v>
      </c>
      <c r="GQ17" s="32">
        <f t="shared" si="102"/>
        <v>0.43936187602440452</v>
      </c>
      <c r="GR17" s="13">
        <f t="shared" si="103"/>
        <v>144.1839223153421</v>
      </c>
      <c r="GS17" s="32">
        <f t="shared" si="35"/>
        <v>0.39761255748814889</v>
      </c>
      <c r="GT17" s="32">
        <f t="shared" si="35"/>
        <v>0.43074693727882796</v>
      </c>
      <c r="GU17" s="110">
        <f t="shared" si="104"/>
        <v>0.52768901527366541</v>
      </c>
      <c r="GV17" s="34">
        <f t="shared" si="105"/>
        <v>0.26123537861686841</v>
      </c>
      <c r="GW17" s="32">
        <f t="shared" si="36"/>
        <v>0.52250714414005284</v>
      </c>
      <c r="GX17" s="48">
        <f t="shared" si="37"/>
        <v>0.56063812397559554</v>
      </c>
      <c r="GY17" s="36">
        <f>ON!C16</f>
        <v>6822.2</v>
      </c>
      <c r="GZ17" s="13">
        <f>ON!D16</f>
        <v>13696.539999999999</v>
      </c>
      <c r="HA17" s="52">
        <f>ON!E16</f>
        <v>18108.080000000002</v>
      </c>
      <c r="HB17" s="36">
        <f>Rent!EH18</f>
        <v>420</v>
      </c>
      <c r="HC17" s="13">
        <f>Rent!EI18</f>
        <v>360</v>
      </c>
      <c r="HD17" s="13">
        <f>Rent!EJ18</f>
        <v>400</v>
      </c>
      <c r="HE17" s="13">
        <f>Rent!EN18</f>
        <v>545</v>
      </c>
      <c r="HF17" s="13">
        <f>Rent!EO18</f>
        <v>490</v>
      </c>
      <c r="HG17" s="13">
        <f>Rent!EP18</f>
        <v>525</v>
      </c>
      <c r="HH17" s="13">
        <f>Rent!ET18</f>
        <v>663</v>
      </c>
      <c r="HI17" s="13">
        <f>Rent!EU18</f>
        <v>600</v>
      </c>
      <c r="HJ17" s="52">
        <f>Rent!EV18</f>
        <v>650</v>
      </c>
      <c r="HK17" s="4">
        <v>92.4</v>
      </c>
      <c r="HL17" s="5">
        <v>91.5</v>
      </c>
      <c r="HM17" s="37">
        <f t="shared" si="118"/>
        <v>0.67491563554555678</v>
      </c>
      <c r="HN17" s="13">
        <f t="shared" si="106"/>
        <v>93.043177295145782</v>
      </c>
      <c r="HO17" s="32">
        <f t="shared" si="39"/>
        <v>0.57849911618190586</v>
      </c>
      <c r="HP17" s="32">
        <f t="shared" si="39"/>
        <v>0.64213401896191546</v>
      </c>
      <c r="HQ17" s="32">
        <f t="shared" si="119"/>
        <v>0.37971108000018516</v>
      </c>
      <c r="HR17" s="13">
        <f t="shared" si="107"/>
        <v>87.852811415427453</v>
      </c>
      <c r="HS17" s="32">
        <f t="shared" si="41"/>
        <v>0.32414360487820687</v>
      </c>
      <c r="HT17" s="32">
        <f t="shared" si="41"/>
        <v>0.36581921121969063</v>
      </c>
      <c r="HU17" s="32">
        <f t="shared" si="120"/>
        <v>0.35580657605459198</v>
      </c>
      <c r="HV17" s="13">
        <f t="shared" si="108"/>
        <v>91.703481390249991</v>
      </c>
      <c r="HW17" s="32">
        <f t="shared" si="43"/>
        <v>0.2996265903617617</v>
      </c>
      <c r="HX17" s="32">
        <f t="shared" si="43"/>
        <v>0.33707991415698191</v>
      </c>
      <c r="HY17" s="112">
        <f t="shared" si="109"/>
        <v>0.38566607745460391</v>
      </c>
      <c r="HZ17" s="34">
        <f t="shared" ref="HZ17:HZ32" si="123">1-HM17</f>
        <v>0.32508436445444322</v>
      </c>
      <c r="IA17" s="32">
        <f t="shared" si="121"/>
        <v>0.62028891999981484</v>
      </c>
      <c r="IB17" s="32">
        <f t="shared" si="122"/>
        <v>0.64419342394540802</v>
      </c>
      <c r="IC17" s="36">
        <f>QU!C16</f>
        <v>6223</v>
      </c>
      <c r="ID17" s="13">
        <f>QU!D16</f>
        <v>12957.220000000001</v>
      </c>
      <c r="IE17" s="52">
        <f>QU!E16</f>
        <v>16019.939999999999</v>
      </c>
      <c r="IF17" s="36">
        <f>Rent!FB18</f>
        <v>350</v>
      </c>
      <c r="IG17" s="13">
        <f>Rent!FC18</f>
        <v>300</v>
      </c>
      <c r="IH17" s="13">
        <f>Rent!FD18</f>
        <v>333</v>
      </c>
      <c r="II17" s="13">
        <f>Rent!FH18</f>
        <v>410</v>
      </c>
      <c r="IJ17" s="13">
        <f>Rent!FI18</f>
        <v>350</v>
      </c>
      <c r="IK17" s="13">
        <f>Rent!FJ18</f>
        <v>395</v>
      </c>
      <c r="IL17" s="13">
        <f>Rent!FN18</f>
        <v>475</v>
      </c>
      <c r="IM17" s="13">
        <f>Rent!FO18</f>
        <v>400</v>
      </c>
      <c r="IN17" s="52">
        <f>Rent!FP18</f>
        <v>450</v>
      </c>
      <c r="IO17" s="4">
        <v>93.5</v>
      </c>
      <c r="IP17" s="5">
        <v>91.7</v>
      </c>
      <c r="IQ17" s="37">
        <f t="shared" si="110"/>
        <v>0.65563233167282664</v>
      </c>
      <c r="IR17" s="13">
        <f t="shared" si="111"/>
        <v>93.254159556586046</v>
      </c>
      <c r="IS17" s="32">
        <f t="shared" si="47"/>
        <v>0.56885746424554073</v>
      </c>
      <c r="IT17" s="32">
        <f t="shared" si="47"/>
        <v>0.62670737586373126</v>
      </c>
      <c r="IU17" s="32">
        <f t="shared" si="112"/>
        <v>0.38897232585384822</v>
      </c>
      <c r="IV17" s="13">
        <f t="shared" si="113"/>
        <v>88.856378572689209</v>
      </c>
      <c r="IW17" s="32">
        <f t="shared" si="48"/>
        <v>0.33155260156113731</v>
      </c>
      <c r="IX17" s="32">
        <f t="shared" si="48"/>
        <v>0.37044983414652216</v>
      </c>
      <c r="IY17" s="32">
        <f t="shared" si="114"/>
        <v>0.37453323795220211</v>
      </c>
      <c r="IZ17" s="13">
        <f t="shared" si="115"/>
        <v>93.995276329980996</v>
      </c>
      <c r="JA17" s="32">
        <f t="shared" si="49"/>
        <v>0.32958924939793782</v>
      </c>
      <c r="JB17" s="32">
        <f t="shared" si="49"/>
        <v>0.359551908434114</v>
      </c>
      <c r="JC17" s="110">
        <f t="shared" si="116"/>
        <v>0.4242326852000643</v>
      </c>
      <c r="JD17" s="34">
        <f t="shared" si="117"/>
        <v>0.34436766832717336</v>
      </c>
      <c r="JE17" s="32">
        <f t="shared" si="50"/>
        <v>0.61102767414615178</v>
      </c>
      <c r="JF17" s="48">
        <f t="shared" si="51"/>
        <v>0.62546676204779783</v>
      </c>
      <c r="JG17" s="36">
        <f>QU!C16</f>
        <v>6223</v>
      </c>
      <c r="JH17" s="13">
        <f>QU!D16</f>
        <v>12957.220000000001</v>
      </c>
      <c r="JI17" s="52">
        <f>QU!E16</f>
        <v>16019.939999999999</v>
      </c>
      <c r="JJ17" s="36">
        <f>Rent!FV18</f>
        <v>340</v>
      </c>
      <c r="JK17" s="13">
        <f>Rent!FW18</f>
        <v>295</v>
      </c>
      <c r="JL17" s="13">
        <f>Rent!FX18</f>
        <v>325</v>
      </c>
      <c r="JM17" s="13">
        <f>Rent!GB18</f>
        <v>420</v>
      </c>
      <c r="JN17" s="13">
        <f>Rent!GC18</f>
        <v>358</v>
      </c>
      <c r="JO17" s="13">
        <f>Rent!GD18</f>
        <v>400</v>
      </c>
      <c r="JP17" s="13">
        <f>Rent!GH18</f>
        <v>500</v>
      </c>
      <c r="JQ17" s="13">
        <f>Rent!GI18</f>
        <v>440</v>
      </c>
      <c r="JR17" s="52">
        <f>Rent!GJ18</f>
        <v>480</v>
      </c>
      <c r="JS17" s="4">
        <v>93.8</v>
      </c>
      <c r="JT17" s="5">
        <v>91.7</v>
      </c>
      <c r="JU17" s="42">
        <f>(Rent!GO18*12*'City Affordability'!$D$1)/NB!C16</f>
        <v>1.0787050787050787</v>
      </c>
      <c r="JV17" s="32">
        <f>(Rent!GP18*12*'City Affordability'!$D$1)/NB!D16</f>
        <v>0.31627073294281144</v>
      </c>
      <c r="JW17" s="32">
        <f>(Rent!GQ18*12*'City Affordability'!$D$1)/NB!E16</f>
        <v>0.30375661501222145</v>
      </c>
      <c r="JX17" s="42">
        <f>(Rent!GT18*12*'City Affordability'!$D$1)/NB!C16</f>
        <v>0.80071280071280071</v>
      </c>
      <c r="JY17" s="32">
        <f>(Rent!GU18*12*'City Affordability'!$D$1)/NB!D16</f>
        <v>0.25717291631489392</v>
      </c>
      <c r="JZ17" s="32">
        <f>(Rent!GV18*12*'City Affordability'!$D$1)/NB!E16</f>
        <v>0.24100134211907154</v>
      </c>
      <c r="KA17" s="37">
        <f>(Rent!GY18*12*'City Affordability'!$D$1)/NS!C16</f>
        <v>0.82046796413732781</v>
      </c>
      <c r="KB17" s="32">
        <f>(Rent!GZ18*12*'City Affordability'!$D$1)/NS!D16</f>
        <v>0.3331661132478122</v>
      </c>
      <c r="KC17" s="32">
        <f>(Rent!HA18*12*'City Affordability'!$D$1)/NS!E16</f>
        <v>0.3063788853484038</v>
      </c>
      <c r="KD17" s="37">
        <f>(Rent!HD18*12*'City Affordability'!$D$1)/PEI!C16</f>
        <v>0.51350861287398009</v>
      </c>
      <c r="KE17" s="32">
        <f>(Rent!HE18*12*'City Affordability'!$D$1)/PEI!D16</f>
        <v>0.29682210125026881</v>
      </c>
      <c r="KF17" s="32">
        <f>(Rent!HF18*12*'City Affordability'!$D$1)/PEI!E16</f>
        <v>0.24091241080959605</v>
      </c>
      <c r="KG17" s="42">
        <f>(Rent!HI18*12*'City Affordability'!$D$1)/NFL!C16</f>
        <v>2.3027591349739001</v>
      </c>
      <c r="KH17" s="32">
        <f>(Rent!HJ18*12*'City Affordability'!$D$1)/NFL!D16</f>
        <v>0.25204513899307418</v>
      </c>
      <c r="KI17" s="39">
        <f>(Rent!HK18*12*'City Affordability'!$D$1)/NFL!E16</f>
        <v>0.2416566856199022</v>
      </c>
      <c r="KJ17" s="43">
        <v>0.4</v>
      </c>
    </row>
    <row r="18" spans="1:296" x14ac:dyDescent="0.25">
      <c r="A18" s="45">
        <v>2000</v>
      </c>
      <c r="B18" s="34">
        <f t="shared" si="52"/>
        <v>1.1279962400125334</v>
      </c>
      <c r="C18" s="13">
        <f t="shared" si="53"/>
        <v>117.77666004271214</v>
      </c>
      <c r="D18" s="32">
        <f t="shared" si="0"/>
        <v>0.93999686667711113</v>
      </c>
      <c r="E18" s="32">
        <f t="shared" si="0"/>
        <v>1.0621964593451356</v>
      </c>
      <c r="F18" s="32">
        <f t="shared" si="54"/>
        <v>0.58596166074556033</v>
      </c>
      <c r="G18" s="13">
        <f t="shared" si="55"/>
        <v>104.78557058559272</v>
      </c>
      <c r="H18" s="32">
        <f t="shared" si="1"/>
        <v>0.50783343931281899</v>
      </c>
      <c r="I18" s="32">
        <f t="shared" si="1"/>
        <v>0.56425937701424322</v>
      </c>
      <c r="J18" s="32">
        <f t="shared" si="2"/>
        <v>0.54180424136326366</v>
      </c>
      <c r="K18" s="13">
        <f t="shared" si="56"/>
        <v>98.589021776636727</v>
      </c>
      <c r="L18" s="32">
        <f t="shared" si="3"/>
        <v>0.46867728854122809</v>
      </c>
      <c r="M18" s="32">
        <f t="shared" si="4"/>
        <v>0.51521262215525077</v>
      </c>
      <c r="N18" s="110">
        <f t="shared" si="57"/>
        <v>0.66269779100736326</v>
      </c>
      <c r="O18" s="34">
        <f t="shared" si="5"/>
        <v>-0.1279962400125334</v>
      </c>
      <c r="P18" s="32">
        <f t="shared" si="6"/>
        <v>0.41403833925443967</v>
      </c>
      <c r="Q18" s="48">
        <f t="shared" si="7"/>
        <v>0.45819575863673634</v>
      </c>
      <c r="R18" s="36">
        <f>BC!C17</f>
        <v>6383</v>
      </c>
      <c r="S18" s="13">
        <f>BC!D17</f>
        <v>13823.429999999998</v>
      </c>
      <c r="T18" s="52">
        <f>BC!E17</f>
        <v>18050.8</v>
      </c>
      <c r="U18" s="36">
        <f>Rent!C19</f>
        <v>600</v>
      </c>
      <c r="V18" s="13">
        <f>Rent!D19</f>
        <v>500</v>
      </c>
      <c r="W18" s="13">
        <f>Rent!E19</f>
        <v>565</v>
      </c>
      <c r="X18" s="13">
        <f>Rent!I19</f>
        <v>675</v>
      </c>
      <c r="Y18" s="13">
        <f>Rent!J19</f>
        <v>585</v>
      </c>
      <c r="Z18" s="13">
        <f>Rent!K19</f>
        <v>650</v>
      </c>
      <c r="AA18" s="13">
        <f>Rent!O19</f>
        <v>815</v>
      </c>
      <c r="AB18" s="13">
        <f>Rent!P19</f>
        <v>705</v>
      </c>
      <c r="AC18" s="52">
        <f>Rent!Q19</f>
        <v>775</v>
      </c>
      <c r="AD18" s="4">
        <v>96</v>
      </c>
      <c r="AE18" s="4">
        <v>93.7</v>
      </c>
      <c r="AF18" s="37">
        <f>(Rent!V19*12*'City Affordability'!$D$1)/BC!C17</f>
        <v>0.59031803227322577</v>
      </c>
      <c r="AG18" s="32">
        <f>(Rent!W19*12*'City Affordability'!$D$1)/BC!D17</f>
        <v>0.33508326081153522</v>
      </c>
      <c r="AH18" s="39">
        <f>(Rent!X19*12*'City Affordability'!$D$1)/BC!E17</f>
        <v>0.32397456068429104</v>
      </c>
      <c r="AI18" s="37">
        <f t="shared" si="58"/>
        <v>1.0982888977317946</v>
      </c>
      <c r="AJ18" s="13">
        <f t="shared" si="59"/>
        <v>129.45426638622021</v>
      </c>
      <c r="AK18" s="32">
        <f t="shared" si="8"/>
        <v>0.94309590131317156</v>
      </c>
      <c r="AL18" s="32">
        <f t="shared" si="8"/>
        <v>1.0744130521289295</v>
      </c>
      <c r="AM18" s="32">
        <f t="shared" si="60"/>
        <v>0.62463021024011822</v>
      </c>
      <c r="AN18" s="13">
        <f t="shared" si="61"/>
        <v>119.79308545924489</v>
      </c>
      <c r="AO18" s="32">
        <f t="shared" si="9"/>
        <v>0.54655143396010342</v>
      </c>
      <c r="AP18" s="32">
        <f t="shared" si="9"/>
        <v>0.59860395148011325</v>
      </c>
      <c r="AQ18" s="32">
        <f t="shared" si="62"/>
        <v>0.48281041644314332</v>
      </c>
      <c r="AR18" s="13">
        <f t="shared" si="63"/>
        <v>110.15774472557109</v>
      </c>
      <c r="AS18" s="32">
        <f t="shared" si="10"/>
        <v>0.42369077361337065</v>
      </c>
      <c r="AT18" s="32">
        <f t="shared" si="10"/>
        <v>0.45981944423156507</v>
      </c>
      <c r="AU18" s="110">
        <f t="shared" si="64"/>
        <v>0.76999602069239947</v>
      </c>
      <c r="AV18" s="34">
        <f t="shared" si="65"/>
        <v>-9.8288897731794611E-2</v>
      </c>
      <c r="AW18" s="32">
        <f t="shared" si="11"/>
        <v>0.37536978975988178</v>
      </c>
      <c r="AX18" s="48">
        <f t="shared" si="12"/>
        <v>0.51718958355685674</v>
      </c>
      <c r="AY18" s="36">
        <f>AB!D17</f>
        <v>5026</v>
      </c>
      <c r="AZ18" s="13">
        <f>AB!E17</f>
        <v>11526.820000000002</v>
      </c>
      <c r="BA18" s="52">
        <f>AB!F17</f>
        <v>18268.04</v>
      </c>
      <c r="BB18" s="36">
        <f>Rent!AB19</f>
        <v>460</v>
      </c>
      <c r="BC18" s="13">
        <f>Rent!AC19</f>
        <v>395</v>
      </c>
      <c r="BD18" s="13">
        <f>Rent!AD19</f>
        <v>450</v>
      </c>
      <c r="BE18" s="13">
        <f>Rent!AH19</f>
        <v>600</v>
      </c>
      <c r="BF18" s="13">
        <f>Rent!AI19</f>
        <v>525</v>
      </c>
      <c r="BG18" s="13">
        <f>Rent!AJ19</f>
        <v>575</v>
      </c>
      <c r="BH18" s="13">
        <f>Rent!AN19</f>
        <v>735</v>
      </c>
      <c r="BI18" s="13">
        <f>Rent!AO19</f>
        <v>645</v>
      </c>
      <c r="BJ18" s="52">
        <f>Rent!AP19</f>
        <v>700</v>
      </c>
      <c r="BK18" s="103">
        <v>94.1</v>
      </c>
      <c r="BL18" s="5">
        <v>92.8</v>
      </c>
      <c r="BM18" s="37">
        <f t="shared" si="66"/>
        <v>1.0027855153203342</v>
      </c>
      <c r="BN18" s="13">
        <f t="shared" si="67"/>
        <v>125.36085084831603</v>
      </c>
      <c r="BO18" s="32">
        <f t="shared" si="13"/>
        <v>0.79984082769598086</v>
      </c>
      <c r="BP18" s="32">
        <f t="shared" si="13"/>
        <v>0.94309590131317156</v>
      </c>
      <c r="BQ18" s="32">
        <f t="shared" si="68"/>
        <v>0.49449891644009358</v>
      </c>
      <c r="BR18" s="13">
        <f t="shared" si="69"/>
        <v>108.04123213887593</v>
      </c>
      <c r="BS18" s="32">
        <f t="shared" si="14"/>
        <v>0.41642014016007878</v>
      </c>
      <c r="BT18" s="32">
        <f t="shared" si="14"/>
        <v>0.46847265768008861</v>
      </c>
      <c r="BU18" s="32">
        <f t="shared" si="70"/>
        <v>0.38099325379186816</v>
      </c>
      <c r="BV18" s="13">
        <f t="shared" si="71"/>
        <v>100.97604031052829</v>
      </c>
      <c r="BW18" s="32">
        <f t="shared" si="15"/>
        <v>0.33172688476705764</v>
      </c>
      <c r="BX18" s="32">
        <f t="shared" si="15"/>
        <v>0.36785555538525205</v>
      </c>
      <c r="BY18" s="110">
        <f t="shared" si="72"/>
        <v>0.60286510147234385</v>
      </c>
      <c r="BZ18" s="34">
        <f t="shared" si="73"/>
        <v>-2.7855153203342198E-3</v>
      </c>
      <c r="CA18" s="32">
        <f t="shared" si="16"/>
        <v>0.50550108355990642</v>
      </c>
      <c r="CB18" s="48">
        <f t="shared" si="17"/>
        <v>0.6190067462081319</v>
      </c>
      <c r="CC18" s="13">
        <f>AB!D17</f>
        <v>5026</v>
      </c>
      <c r="CD18" s="13">
        <f>AB!E17</f>
        <v>11526.820000000002</v>
      </c>
      <c r="CE18" s="52">
        <f>AB!F17</f>
        <v>18268.04</v>
      </c>
      <c r="CF18" s="36">
        <f>Rent!AV19</f>
        <v>420</v>
      </c>
      <c r="CG18" s="13">
        <f>Rent!AW19</f>
        <v>335</v>
      </c>
      <c r="CH18" s="13">
        <f>Rent!AX19</f>
        <v>395</v>
      </c>
      <c r="CI18" s="13">
        <f>Rent!BB19</f>
        <v>475</v>
      </c>
      <c r="CJ18" s="13">
        <f>Rent!BC19</f>
        <v>400</v>
      </c>
      <c r="CK18" s="13">
        <f>Rent!BD19</f>
        <v>450</v>
      </c>
      <c r="CL18" s="13">
        <f>Rent!BH19</f>
        <v>580</v>
      </c>
      <c r="CM18" s="13">
        <f>Rent!BI19</f>
        <v>505</v>
      </c>
      <c r="CN18" s="52">
        <f>Rent!BJ19</f>
        <v>560</v>
      </c>
      <c r="CO18" s="4">
        <v>95.1</v>
      </c>
      <c r="CP18" s="5">
        <v>92.8</v>
      </c>
      <c r="CQ18" s="37">
        <f>(Rent!BO19*12*'City Affordability'!$D$1)/SK!C17</f>
        <v>0.44523552178582881</v>
      </c>
      <c r="CR18" s="32">
        <f>(Rent!BP19*12*'City Affordability'!$D$1)/SK!D17</f>
        <v>0.30193177389829284</v>
      </c>
      <c r="CS18" s="32">
        <f>(Rent!BQ19*12*'City Affordability'!$D$1)/SK!E17</f>
        <v>0.24632297262385192</v>
      </c>
      <c r="CT18" s="37">
        <f>(Rent!BT19*12*'City Affordability'!$D$1)/SK!C17</f>
        <v>0.46966917846919748</v>
      </c>
      <c r="CU18" s="32">
        <f>(Rent!BU19*12*'City Affordability'!$D$1)/SK!D17</f>
        <v>0.28948773115628079</v>
      </c>
      <c r="CV18" s="32">
        <f>(Rent!BV19*12*'City Affordability'!$D$1)/SK!E17</f>
        <v>0.24142323899118939</v>
      </c>
      <c r="CW18" s="37">
        <f t="shared" si="74"/>
        <v>0.70219661505221465</v>
      </c>
      <c r="CX18" s="13">
        <f t="shared" si="75"/>
        <v>127.55596567038772</v>
      </c>
      <c r="CY18" s="32">
        <f t="shared" si="18"/>
        <v>0.60712999639899168</v>
      </c>
      <c r="CZ18" s="32">
        <f t="shared" si="18"/>
        <v>0.64818149081742893</v>
      </c>
      <c r="DA18" s="32">
        <f t="shared" si="76"/>
        <v>0.48966942148760328</v>
      </c>
      <c r="DB18" s="13">
        <f t="shared" si="77"/>
        <v>102.26775014757969</v>
      </c>
      <c r="DC18" s="32">
        <f t="shared" si="19"/>
        <v>0.3925619834710744</v>
      </c>
      <c r="DD18" s="32">
        <f t="shared" si="19"/>
        <v>0.45041322314049587</v>
      </c>
      <c r="DE18" s="32">
        <f t="shared" si="78"/>
        <v>0.41222923398149985</v>
      </c>
      <c r="DF18" s="13">
        <f t="shared" si="79"/>
        <v>119.91532820892212</v>
      </c>
      <c r="DG18" s="32">
        <f t="shared" si="20"/>
        <v>0.33594232990003386</v>
      </c>
      <c r="DH18" s="32">
        <f t="shared" si="20"/>
        <v>0.38913319880087255</v>
      </c>
      <c r="DI18" s="110">
        <f t="shared" si="80"/>
        <v>0.51854519265394305</v>
      </c>
      <c r="DJ18" s="34">
        <f t="shared" si="81"/>
        <v>0.29780338494778535</v>
      </c>
      <c r="DK18" s="32">
        <f t="shared" si="21"/>
        <v>0.51033057851239672</v>
      </c>
      <c r="DL18" s="48">
        <f t="shared" si="22"/>
        <v>0.58777076601850009</v>
      </c>
      <c r="DM18" s="36">
        <f>MN!C17</f>
        <v>5554</v>
      </c>
      <c r="DN18" s="13">
        <f>MN!D17</f>
        <v>11616</v>
      </c>
      <c r="DO18" s="52">
        <f>MN!E17</f>
        <v>17145.8</v>
      </c>
      <c r="DP18" s="36">
        <f>Rent!BZ19</f>
        <v>325</v>
      </c>
      <c r="DQ18" s="13">
        <f>Rent!CA19</f>
        <v>281</v>
      </c>
      <c r="DR18" s="13">
        <f>Rent!CB19</f>
        <v>300</v>
      </c>
      <c r="DS18" s="13">
        <f>Rent!CF19</f>
        <v>474</v>
      </c>
      <c r="DT18" s="13">
        <f>Rent!CG19</f>
        <v>380</v>
      </c>
      <c r="DU18" s="13">
        <f>Rent!CH19</f>
        <v>436</v>
      </c>
      <c r="DV18" s="13">
        <f>Rent!CL19</f>
        <v>589</v>
      </c>
      <c r="DW18" s="13">
        <f>Rent!CM19</f>
        <v>480</v>
      </c>
      <c r="DX18" s="52">
        <f>Rent!CN19</f>
        <v>556</v>
      </c>
      <c r="DY18" s="4">
        <v>95.8</v>
      </c>
      <c r="DZ18" s="5">
        <v>93.7</v>
      </c>
      <c r="EA18" s="37">
        <f t="shared" si="82"/>
        <v>1.1867784094238998</v>
      </c>
      <c r="EB18" s="13">
        <f t="shared" si="83"/>
        <v>166.93334236005714</v>
      </c>
      <c r="EC18" s="32">
        <f t="shared" si="23"/>
        <v>0.96700462990095526</v>
      </c>
      <c r="ED18" s="32">
        <f t="shared" si="23"/>
        <v>1.1234835609212916</v>
      </c>
      <c r="EE18" s="32">
        <f t="shared" si="84"/>
        <v>0.69779815606837259</v>
      </c>
      <c r="EF18" s="13">
        <f t="shared" si="85"/>
        <v>162.77526510445722</v>
      </c>
      <c r="EG18" s="32">
        <f t="shared" si="24"/>
        <v>0.61057338655982607</v>
      </c>
      <c r="EH18" s="32">
        <f t="shared" si="24"/>
        <v>0.67860870677649232</v>
      </c>
      <c r="EI18" s="32">
        <f t="shared" si="86"/>
        <v>0.61272289442389227</v>
      </c>
      <c r="EJ18" s="13">
        <f t="shared" si="87"/>
        <v>158.82719577680936</v>
      </c>
      <c r="EK18" s="32">
        <f t="shared" si="25"/>
        <v>0.54354450311796898</v>
      </c>
      <c r="EL18" s="32">
        <f t="shared" si="25"/>
        <v>0.592957639765057</v>
      </c>
      <c r="EM18" s="110">
        <f t="shared" si="88"/>
        <v>0.72525347242571647</v>
      </c>
      <c r="EN18" s="34">
        <f t="shared" si="89"/>
        <v>-0.18677840942389978</v>
      </c>
      <c r="EO18" s="32">
        <f t="shared" si="26"/>
        <v>0.30220184393162741</v>
      </c>
      <c r="EP18" s="48">
        <f t="shared" si="27"/>
        <v>0.38727710557610773</v>
      </c>
      <c r="EQ18" s="36">
        <f>ON!C17</f>
        <v>6825.2</v>
      </c>
      <c r="ER18" s="13">
        <f>ON!D17</f>
        <v>13757.56</v>
      </c>
      <c r="ES18" s="52">
        <f>ON!E17</f>
        <v>18213.78</v>
      </c>
      <c r="ET18" s="36">
        <f>Rent!CT19</f>
        <v>675</v>
      </c>
      <c r="EU18" s="13">
        <f>Rent!CU19</f>
        <v>550</v>
      </c>
      <c r="EV18" s="13">
        <f>Rent!CV19</f>
        <v>639</v>
      </c>
      <c r="EW18" s="13">
        <f>Rent!CZ19</f>
        <v>800</v>
      </c>
      <c r="EX18" s="13">
        <f>Rent!DA19</f>
        <v>700</v>
      </c>
      <c r="EY18" s="13">
        <f>Rent!DB19</f>
        <v>778</v>
      </c>
      <c r="EZ18" s="13">
        <f>Rent!DF19</f>
        <v>930</v>
      </c>
      <c r="FA18" s="13">
        <f>Rent!DG19</f>
        <v>825</v>
      </c>
      <c r="FB18" s="52">
        <f>Rent!DH19</f>
        <v>900</v>
      </c>
      <c r="FC18" s="4">
        <v>95</v>
      </c>
      <c r="FD18" s="5">
        <v>92.8</v>
      </c>
      <c r="FE18" s="37">
        <f t="shared" si="90"/>
        <v>1.0109593858055441</v>
      </c>
      <c r="FF18" s="13">
        <f t="shared" si="91"/>
        <v>152.73599362710303</v>
      </c>
      <c r="FG18" s="32">
        <f t="shared" si="28"/>
        <v>0.85096407431284071</v>
      </c>
      <c r="FH18" s="32">
        <f t="shared" si="28"/>
        <v>0.96700462990095526</v>
      </c>
      <c r="FI18" s="32">
        <f t="shared" si="92"/>
        <v>0.62452934968119345</v>
      </c>
      <c r="FJ18" s="13">
        <f t="shared" si="93"/>
        <v>152.96805538191364</v>
      </c>
      <c r="FK18" s="32">
        <f t="shared" si="29"/>
        <v>0.54951604790384345</v>
      </c>
      <c r="FL18" s="32">
        <f t="shared" si="29"/>
        <v>0.60621214808439872</v>
      </c>
      <c r="FM18" s="32">
        <f t="shared" si="94"/>
        <v>0.57648659421602766</v>
      </c>
      <c r="FN18" s="13">
        <f t="shared" si="95"/>
        <v>150.86418181969145</v>
      </c>
      <c r="FO18" s="32">
        <f t="shared" si="30"/>
        <v>0.49083715736107497</v>
      </c>
      <c r="FP18" s="32">
        <f t="shared" si="30"/>
        <v>0.55342713044738656</v>
      </c>
      <c r="FQ18" s="110">
        <f t="shared" si="96"/>
        <v>0.6549258629783743</v>
      </c>
      <c r="FR18" s="34">
        <f t="shared" si="97"/>
        <v>-1.095938580554412E-2</v>
      </c>
      <c r="FS18" s="32">
        <f t="shared" si="31"/>
        <v>0.37547065031880655</v>
      </c>
      <c r="FT18" s="48">
        <f t="shared" si="32"/>
        <v>0.42351340578397234</v>
      </c>
      <c r="FU18" s="36">
        <f>ON!C17</f>
        <v>6825.2</v>
      </c>
      <c r="FV18" s="13">
        <f>ON!D17</f>
        <v>13757.56</v>
      </c>
      <c r="FW18" s="52">
        <f>ON!E17</f>
        <v>18213.78</v>
      </c>
      <c r="FX18" s="36">
        <f>Rent!DN19</f>
        <v>575</v>
      </c>
      <c r="FY18" s="13">
        <f>Rent!DO19</f>
        <v>484</v>
      </c>
      <c r="FZ18" s="13">
        <f>Rent!DP19</f>
        <v>550</v>
      </c>
      <c r="GA18" s="13">
        <f>Rent!DT19</f>
        <v>716</v>
      </c>
      <c r="GB18" s="13">
        <f>Rent!DU19</f>
        <v>630</v>
      </c>
      <c r="GC18" s="13">
        <f>Rent!DV19</f>
        <v>695</v>
      </c>
      <c r="GD18" s="13">
        <f>Rent!DZ19</f>
        <v>875</v>
      </c>
      <c r="GE18" s="13">
        <f>Rent!EA19</f>
        <v>745</v>
      </c>
      <c r="GF18" s="52">
        <f>Rent!EB19</f>
        <v>840</v>
      </c>
      <c r="GG18" s="32">
        <v>94.9</v>
      </c>
      <c r="GH18" s="5">
        <v>92.8</v>
      </c>
      <c r="GI18" s="37">
        <f t="shared" si="98"/>
        <v>0.77184551368458065</v>
      </c>
      <c r="GJ18" s="13">
        <f t="shared" si="99"/>
        <v>135.71062462234275</v>
      </c>
      <c r="GK18" s="32">
        <f t="shared" si="33"/>
        <v>0.6681122897497509</v>
      </c>
      <c r="GL18" s="32">
        <f t="shared" si="33"/>
        <v>0.74723085037801096</v>
      </c>
      <c r="GM18" s="32">
        <f t="shared" si="100"/>
        <v>0.48845870924786083</v>
      </c>
      <c r="GN18" s="13">
        <f t="shared" si="101"/>
        <v>143.10983235858379</v>
      </c>
      <c r="GO18" s="32">
        <f t="shared" si="34"/>
        <v>0.43525159984764744</v>
      </c>
      <c r="GP18" s="32">
        <f t="shared" si="34"/>
        <v>0.4788639846019207</v>
      </c>
      <c r="GQ18" s="32">
        <f t="shared" si="102"/>
        <v>0.45394201533124923</v>
      </c>
      <c r="GR18" s="13">
        <f t="shared" si="103"/>
        <v>148.96863803120496</v>
      </c>
      <c r="GS18" s="32">
        <f t="shared" si="35"/>
        <v>0.40848192961592816</v>
      </c>
      <c r="GT18" s="32">
        <f t="shared" si="35"/>
        <v>0.44471822982379278</v>
      </c>
      <c r="GU18" s="110">
        <f t="shared" si="104"/>
        <v>0.54503897321690209</v>
      </c>
      <c r="GV18" s="34">
        <f t="shared" si="105"/>
        <v>0.22815448631541935</v>
      </c>
      <c r="GW18" s="32">
        <f t="shared" si="36"/>
        <v>0.51154129075213917</v>
      </c>
      <c r="GX18" s="48">
        <f t="shared" si="37"/>
        <v>0.54605798466875077</v>
      </c>
      <c r="GY18" s="36">
        <f>ON!C17</f>
        <v>6825.2</v>
      </c>
      <c r="GZ18" s="13">
        <f>ON!D17</f>
        <v>13757.56</v>
      </c>
      <c r="HA18" s="52">
        <f>ON!E17</f>
        <v>18213.78</v>
      </c>
      <c r="HB18" s="36">
        <f>Rent!EH19</f>
        <v>439</v>
      </c>
      <c r="HC18" s="13">
        <f>Rent!EI19</f>
        <v>380</v>
      </c>
      <c r="HD18" s="13">
        <f>Rent!EJ19</f>
        <v>425</v>
      </c>
      <c r="HE18" s="13">
        <f>Rent!EN19</f>
        <v>560</v>
      </c>
      <c r="HF18" s="13">
        <f>Rent!EO19</f>
        <v>499</v>
      </c>
      <c r="HG18" s="13">
        <f>Rent!EP19</f>
        <v>549</v>
      </c>
      <c r="HH18" s="13">
        <f>Rent!ET19</f>
        <v>689</v>
      </c>
      <c r="HI18" s="13">
        <f>Rent!EU19</f>
        <v>620</v>
      </c>
      <c r="HJ18" s="52">
        <f>Rent!EV19</f>
        <v>675</v>
      </c>
      <c r="HK18" s="4">
        <v>95.1</v>
      </c>
      <c r="HL18" s="5">
        <v>92.8</v>
      </c>
      <c r="HM18" s="37">
        <f t="shared" si="118"/>
        <v>0.66857688634192936</v>
      </c>
      <c r="HN18" s="13">
        <f t="shared" si="106"/>
        <v>92.169323831214939</v>
      </c>
      <c r="HO18" s="32">
        <f t="shared" si="39"/>
        <v>0.57306590257879653</v>
      </c>
      <c r="HP18" s="32">
        <f t="shared" si="39"/>
        <v>0.63992359121298947</v>
      </c>
      <c r="HQ18" s="32">
        <f t="shared" si="119"/>
        <v>0.38917957239666667</v>
      </c>
      <c r="HR18" s="13">
        <f t="shared" si="107"/>
        <v>90.043513032288615</v>
      </c>
      <c r="HS18" s="32">
        <f t="shared" si="41"/>
        <v>0.32894940047813492</v>
      </c>
      <c r="HT18" s="32">
        <f t="shared" si="41"/>
        <v>0.37064721180634919</v>
      </c>
      <c r="HU18" s="32">
        <f t="shared" si="120"/>
        <v>0.35000976343024309</v>
      </c>
      <c r="HV18" s="13">
        <f t="shared" si="108"/>
        <v>90.209445207686073</v>
      </c>
      <c r="HW18" s="32">
        <f t="shared" si="43"/>
        <v>0.29474506394125732</v>
      </c>
      <c r="HX18" s="32">
        <f t="shared" si="43"/>
        <v>0.3315881969339145</v>
      </c>
      <c r="HY18" s="112">
        <f t="shared" si="109"/>
        <v>0.38204393505253104</v>
      </c>
      <c r="HZ18" s="34">
        <f t="shared" si="123"/>
        <v>0.33142311365807064</v>
      </c>
      <c r="IA18" s="32">
        <f t="shared" si="121"/>
        <v>0.61082042760333333</v>
      </c>
      <c r="IB18" s="32">
        <f t="shared" si="122"/>
        <v>0.64999023656975696</v>
      </c>
      <c r="IC18" s="36">
        <f>QU!C17</f>
        <v>6282</v>
      </c>
      <c r="ID18" s="13">
        <f>QU!D17</f>
        <v>12950.32</v>
      </c>
      <c r="IE18" s="52">
        <f>QU!E17</f>
        <v>16285.259999999998</v>
      </c>
      <c r="IF18" s="36">
        <f>Rent!FB19</f>
        <v>350</v>
      </c>
      <c r="IG18" s="13">
        <f>Rent!FC19</f>
        <v>300</v>
      </c>
      <c r="IH18" s="13">
        <f>Rent!FD19</f>
        <v>335</v>
      </c>
      <c r="II18" s="13">
        <f>Rent!FH19</f>
        <v>420</v>
      </c>
      <c r="IJ18" s="13">
        <f>Rent!FI19</f>
        <v>355</v>
      </c>
      <c r="IK18" s="13">
        <f>Rent!FJ19</f>
        <v>400</v>
      </c>
      <c r="IL18" s="13">
        <f>Rent!FN19</f>
        <v>475</v>
      </c>
      <c r="IM18" s="13">
        <f>Rent!FO19</f>
        <v>400</v>
      </c>
      <c r="IN18" s="52">
        <f>Rent!FP19</f>
        <v>450</v>
      </c>
      <c r="IO18" s="4">
        <v>95.7</v>
      </c>
      <c r="IP18" s="5">
        <v>93.3</v>
      </c>
      <c r="IQ18" s="37">
        <f t="shared" si="110"/>
        <v>0.64947468958930277</v>
      </c>
      <c r="IR18" s="13">
        <f t="shared" si="111"/>
        <v>92.3783245655261</v>
      </c>
      <c r="IS18" s="32">
        <f t="shared" si="47"/>
        <v>0.56351480420248323</v>
      </c>
      <c r="IT18" s="32">
        <f t="shared" si="47"/>
        <v>0.620821394460363</v>
      </c>
      <c r="IU18" s="32">
        <f t="shared" si="112"/>
        <v>0.39381266254424602</v>
      </c>
      <c r="IV18" s="13">
        <f t="shared" si="113"/>
        <v>89.962099367702436</v>
      </c>
      <c r="IW18" s="32">
        <f t="shared" si="48"/>
        <v>0.33358249062571427</v>
      </c>
      <c r="IX18" s="32">
        <f t="shared" si="48"/>
        <v>0.37064721180634919</v>
      </c>
      <c r="IY18" s="32">
        <f t="shared" si="114"/>
        <v>0.36843132992657168</v>
      </c>
      <c r="IZ18" s="13">
        <f t="shared" si="115"/>
        <v>92.46390214769157</v>
      </c>
      <c r="JA18" s="32">
        <f t="shared" si="49"/>
        <v>0.32790388363464879</v>
      </c>
      <c r="JB18" s="32">
        <f t="shared" si="49"/>
        <v>0.35369407672950881</v>
      </c>
      <c r="JC18" s="110">
        <f t="shared" si="116"/>
        <v>0.4250238777459408</v>
      </c>
      <c r="JD18" s="34">
        <f t="shared" si="117"/>
        <v>0.35052531041069723</v>
      </c>
      <c r="JE18" s="32">
        <f t="shared" si="50"/>
        <v>0.60618733745575404</v>
      </c>
      <c r="JF18" s="48">
        <f t="shared" si="51"/>
        <v>0.63156867007342832</v>
      </c>
      <c r="JG18" s="36">
        <f>QU!C17</f>
        <v>6282</v>
      </c>
      <c r="JH18" s="13">
        <f>QU!D17</f>
        <v>12950.32</v>
      </c>
      <c r="JI18" s="52">
        <f>QU!E17</f>
        <v>16285.259999999998</v>
      </c>
      <c r="JJ18" s="36">
        <f>Rent!FV19</f>
        <v>340</v>
      </c>
      <c r="JK18" s="13">
        <f>Rent!FW19</f>
        <v>295</v>
      </c>
      <c r="JL18" s="13">
        <f>Rent!FX19</f>
        <v>325</v>
      </c>
      <c r="JM18" s="13">
        <f>Rent!GB19</f>
        <v>425</v>
      </c>
      <c r="JN18" s="13">
        <f>Rent!GC19</f>
        <v>360</v>
      </c>
      <c r="JO18" s="13">
        <f>Rent!GD19</f>
        <v>400</v>
      </c>
      <c r="JP18" s="13">
        <f>Rent!GH19</f>
        <v>500</v>
      </c>
      <c r="JQ18" s="13">
        <f>Rent!GI19</f>
        <v>445</v>
      </c>
      <c r="JR18" s="52">
        <f>Rent!GJ19</f>
        <v>480</v>
      </c>
      <c r="JS18" s="4">
        <v>95.8</v>
      </c>
      <c r="JT18" s="5">
        <v>93.3</v>
      </c>
      <c r="JU18" s="42">
        <f>(Rent!GO19*12*'City Affordability'!$D$1)/NB!C17</f>
        <v>1.0943620178041542</v>
      </c>
      <c r="JV18" s="32">
        <f>(Rent!GP19*12*'City Affordability'!$D$1)/NB!D17</f>
        <v>0.31813749584432893</v>
      </c>
      <c r="JW18" s="32">
        <f>(Rent!GQ19*12*'City Affordability'!$D$1)/NB!E17</f>
        <v>0.3025540476202665</v>
      </c>
      <c r="JX18" s="42">
        <f>(Rent!GT19*12*'City Affordability'!$D$1)/NB!C17</f>
        <v>0.7976261127596439</v>
      </c>
      <c r="JY18" s="32">
        <f>(Rent!GU19*12*'City Affordability'!$D$1)/NB!D17</f>
        <v>0.25578254665884048</v>
      </c>
      <c r="JZ18" s="32">
        <f>(Rent!GV19*12*'City Affordability'!$D$1)/NB!E17</f>
        <v>0.23549046007668797</v>
      </c>
      <c r="KA18" s="37">
        <f>(Rent!GY19*12*'City Affordability'!$D$1)/NS!C17</f>
        <v>0.85839160839160844</v>
      </c>
      <c r="KB18" s="32">
        <f>(Rent!GZ19*12*'City Affordability'!$D$1)/NS!D17</f>
        <v>0.3395740833783526</v>
      </c>
      <c r="KC18" s="32">
        <f>(Rent!HA19*12*'City Affordability'!$D$1)/NS!E17</f>
        <v>0.29994222992489888</v>
      </c>
      <c r="KD18" s="37">
        <f>(Rent!HD19*12*'City Affordability'!$D$1)/PEI!C17</f>
        <v>0.51172413793103444</v>
      </c>
      <c r="KE18" s="32">
        <f>(Rent!HE19*12*'City Affordability'!$D$1)/PEI!D17</f>
        <v>0.28618963493669769</v>
      </c>
      <c r="KF18" s="32">
        <f>(Rent!HF19*12*'City Affordability'!$D$1)/PEI!E17</f>
        <v>0.22954977805960686</v>
      </c>
      <c r="KG18" s="42">
        <f>(Rent!HI19*12*'City Affordability'!$D$1)/NFL!C17</f>
        <v>1.8367791077257889</v>
      </c>
      <c r="KH18" s="32">
        <f>(Rent!HJ19*12*'City Affordability'!$D$1)/NFL!D17</f>
        <v>0.25434845204705181</v>
      </c>
      <c r="KI18" s="39">
        <f>(Rent!HK19*12*'City Affordability'!$D$1)/NFL!E17</f>
        <v>0.25161196047271994</v>
      </c>
      <c r="KJ18" s="43">
        <v>0.4</v>
      </c>
    </row>
    <row r="19" spans="1:296" x14ac:dyDescent="0.25">
      <c r="A19" s="45">
        <v>2001</v>
      </c>
      <c r="B19" s="34">
        <f t="shared" si="52"/>
        <v>1.1615301223478396</v>
      </c>
      <c r="C19" s="13">
        <f t="shared" si="53"/>
        <v>121.27800917812574</v>
      </c>
      <c r="D19" s="32">
        <f t="shared" si="0"/>
        <v>0.96639306179340256</v>
      </c>
      <c r="E19" s="32">
        <f t="shared" si="0"/>
        <v>1.1150689174539259</v>
      </c>
      <c r="F19" s="32">
        <f t="shared" si="54"/>
        <v>0.59704038551750616</v>
      </c>
      <c r="G19" s="13">
        <f t="shared" si="55"/>
        <v>106.76674200747722</v>
      </c>
      <c r="H19" s="32">
        <f t="shared" si="1"/>
        <v>0.51345473154505528</v>
      </c>
      <c r="I19" s="32">
        <f t="shared" si="1"/>
        <v>0.57145294042389871</v>
      </c>
      <c r="J19" s="32">
        <f t="shared" si="2"/>
        <v>0.54747915179837126</v>
      </c>
      <c r="K19" s="13">
        <f t="shared" si="56"/>
        <v>99.621652800453631</v>
      </c>
      <c r="L19" s="32">
        <f t="shared" si="3"/>
        <v>0.47252664887359425</v>
      </c>
      <c r="M19" s="32">
        <f t="shared" si="4"/>
        <v>0.52140871599844885</v>
      </c>
      <c r="N19" s="110">
        <f t="shared" si="57"/>
        <v>0.67368747096174697</v>
      </c>
      <c r="O19" s="34">
        <f t="shared" si="5"/>
        <v>-0.16153012234783959</v>
      </c>
      <c r="P19" s="32">
        <f t="shared" si="6"/>
        <v>0.40295961448249384</v>
      </c>
      <c r="Q19" s="48">
        <f t="shared" si="7"/>
        <v>0.45252084820162874</v>
      </c>
      <c r="R19" s="36">
        <f>BC!C18</f>
        <v>6457</v>
      </c>
      <c r="S19" s="13">
        <f>BC!D18</f>
        <v>14069.399999999998</v>
      </c>
      <c r="T19" s="52">
        <f>BC!E18</f>
        <v>18411.66</v>
      </c>
      <c r="U19" s="36">
        <f>Rent!C20</f>
        <v>625</v>
      </c>
      <c r="V19" s="13">
        <f>Rent!D20</f>
        <v>520</v>
      </c>
      <c r="W19" s="13">
        <f>Rent!E20</f>
        <v>600</v>
      </c>
      <c r="X19" s="13">
        <f>Rent!I20</f>
        <v>700</v>
      </c>
      <c r="Y19" s="13">
        <f>Rent!J20</f>
        <v>602</v>
      </c>
      <c r="Z19" s="13">
        <f>Rent!K20</f>
        <v>670</v>
      </c>
      <c r="AA19" s="13">
        <f>Rent!O20</f>
        <v>840</v>
      </c>
      <c r="AB19" s="13">
        <f>Rent!P20</f>
        <v>725</v>
      </c>
      <c r="AC19" s="52">
        <f>Rent!Q20</f>
        <v>800</v>
      </c>
      <c r="AD19" s="4">
        <v>97.8</v>
      </c>
      <c r="AE19" s="4">
        <v>97.4</v>
      </c>
      <c r="AF19" s="37">
        <f>(Rent!V20*12*'City Affordability'!$D$1)/BC!C18</f>
        <v>0.5971813535697692</v>
      </c>
      <c r="AG19" s="32">
        <f>(Rent!W20*12*'City Affordability'!$D$1)/BC!D18</f>
        <v>0.33661705545367965</v>
      </c>
      <c r="AH19" s="39">
        <f>(Rent!X20*12*'City Affordability'!$D$1)/BC!E18</f>
        <v>0.32631495476236255</v>
      </c>
      <c r="AI19" s="37">
        <f t="shared" si="58"/>
        <v>1.1332007952286283</v>
      </c>
      <c r="AJ19" s="13">
        <f t="shared" si="59"/>
        <v>133.56929849474582</v>
      </c>
      <c r="AK19" s="32">
        <f t="shared" si="8"/>
        <v>0.95427435387673953</v>
      </c>
      <c r="AL19" s="32">
        <f t="shared" si="8"/>
        <v>1.0735586481113319</v>
      </c>
      <c r="AM19" s="32">
        <f t="shared" si="60"/>
        <v>0.6713142266976504</v>
      </c>
      <c r="AN19" s="13">
        <f t="shared" si="61"/>
        <v>128.74625852291746</v>
      </c>
      <c r="AO19" s="32">
        <f t="shared" si="9"/>
        <v>0.56803511489801184</v>
      </c>
      <c r="AP19" s="32">
        <f t="shared" si="9"/>
        <v>0.63826491092176607</v>
      </c>
      <c r="AQ19" s="32">
        <f t="shared" si="62"/>
        <v>0.50884720014439078</v>
      </c>
      <c r="AR19" s="13">
        <f t="shared" si="63"/>
        <v>116.09828220106007</v>
      </c>
      <c r="AS19" s="32">
        <f t="shared" si="10"/>
        <v>0.44034853858649203</v>
      </c>
      <c r="AT19" s="32">
        <f t="shared" si="10"/>
        <v>0.48927615398499119</v>
      </c>
      <c r="AU19" s="110">
        <f t="shared" si="64"/>
        <v>0.80516898608349896</v>
      </c>
      <c r="AV19" s="34">
        <f t="shared" si="65"/>
        <v>-0.13320079522862827</v>
      </c>
      <c r="AW19" s="32">
        <f t="shared" si="11"/>
        <v>0.3286857733023496</v>
      </c>
      <c r="AX19" s="48">
        <f t="shared" si="12"/>
        <v>0.49115279985560922</v>
      </c>
      <c r="AY19" s="36">
        <f>AB!D18</f>
        <v>5030</v>
      </c>
      <c r="AZ19" s="13">
        <f>AB!E18</f>
        <v>11619</v>
      </c>
      <c r="BA19" s="52">
        <f>AB!F18</f>
        <v>18394.52</v>
      </c>
      <c r="BB19" s="36">
        <f>Rent!AB20</f>
        <v>475</v>
      </c>
      <c r="BC19" s="13">
        <f>Rent!AC20</f>
        <v>400</v>
      </c>
      <c r="BD19" s="13">
        <f>Rent!AD20</f>
        <v>450</v>
      </c>
      <c r="BE19" s="13">
        <f>Rent!AH20</f>
        <v>650</v>
      </c>
      <c r="BF19" s="13">
        <f>Rent!AI20</f>
        <v>550</v>
      </c>
      <c r="BG19" s="13">
        <f>Rent!AJ20</f>
        <v>618</v>
      </c>
      <c r="BH19" s="13">
        <f>Rent!AN20</f>
        <v>780</v>
      </c>
      <c r="BI19" s="13">
        <f>Rent!AO20</f>
        <v>675</v>
      </c>
      <c r="BJ19" s="52">
        <f>Rent!AP20</f>
        <v>750</v>
      </c>
      <c r="BK19" s="103">
        <v>96.4</v>
      </c>
      <c r="BL19" s="5">
        <v>97</v>
      </c>
      <c r="BM19" s="37">
        <f t="shared" si="66"/>
        <v>1.0735586481113319</v>
      </c>
      <c r="BN19" s="13">
        <f t="shared" si="67"/>
        <v>134.20838604735226</v>
      </c>
      <c r="BO19" s="32">
        <f t="shared" si="13"/>
        <v>0.89463220675944333</v>
      </c>
      <c r="BP19" s="32">
        <f t="shared" si="13"/>
        <v>1.0139165009940359</v>
      </c>
      <c r="BQ19" s="32">
        <f t="shared" si="68"/>
        <v>0.54118254583010583</v>
      </c>
      <c r="BR19" s="13">
        <f t="shared" si="69"/>
        <v>118.24096498424122</v>
      </c>
      <c r="BS19" s="32">
        <f t="shared" si="14"/>
        <v>0.45442809191840949</v>
      </c>
      <c r="BT19" s="32">
        <f t="shared" si="14"/>
        <v>0.51639555899819256</v>
      </c>
      <c r="BU19" s="32">
        <f t="shared" si="70"/>
        <v>0.41751565140052582</v>
      </c>
      <c r="BV19" s="13">
        <f t="shared" si="71"/>
        <v>110.65570538717976</v>
      </c>
      <c r="BW19" s="32">
        <f t="shared" si="15"/>
        <v>0.35880251292232684</v>
      </c>
      <c r="BX19" s="32">
        <f t="shared" si="15"/>
        <v>0.39794460524112613</v>
      </c>
      <c r="BY19" s="110">
        <f t="shared" si="72"/>
        <v>0.6560636182902585</v>
      </c>
      <c r="BZ19" s="34">
        <f t="shared" si="73"/>
        <v>-7.3558648111331948E-2</v>
      </c>
      <c r="CA19" s="32">
        <f t="shared" si="16"/>
        <v>0.45881745416989417</v>
      </c>
      <c r="CB19" s="48">
        <f t="shared" si="17"/>
        <v>0.58248434859947418</v>
      </c>
      <c r="CC19" s="13">
        <f>AB!D18</f>
        <v>5030</v>
      </c>
      <c r="CD19" s="13">
        <f>AB!E18</f>
        <v>11619</v>
      </c>
      <c r="CE19" s="52">
        <f>AB!F18</f>
        <v>18394.52</v>
      </c>
      <c r="CF19" s="36">
        <f>Rent!AV20</f>
        <v>450</v>
      </c>
      <c r="CG19" s="13">
        <f>Rent!AW20</f>
        <v>375</v>
      </c>
      <c r="CH19" s="13">
        <f>Rent!AX20</f>
        <v>425</v>
      </c>
      <c r="CI19" s="13">
        <f>Rent!BB20</f>
        <v>524</v>
      </c>
      <c r="CJ19" s="13">
        <f>Rent!BC20</f>
        <v>440</v>
      </c>
      <c r="CK19" s="13">
        <f>Rent!BD20</f>
        <v>500</v>
      </c>
      <c r="CL19" s="13">
        <f>Rent!BH20</f>
        <v>640</v>
      </c>
      <c r="CM19" s="13">
        <f>Rent!BI20</f>
        <v>550</v>
      </c>
      <c r="CN19" s="52">
        <f>Rent!BJ20</f>
        <v>610</v>
      </c>
      <c r="CO19" s="4">
        <v>97.2</v>
      </c>
      <c r="CP19" s="5">
        <v>97</v>
      </c>
      <c r="CQ19" s="37">
        <f>(Rent!BO20*12*'City Affordability'!$D$1)/SK!C18</f>
        <v>0.44282766678543906</v>
      </c>
      <c r="CR19" s="32">
        <f>(Rent!BP20*12*'City Affordability'!$D$1)/SK!D18</f>
        <v>0.30411789040575143</v>
      </c>
      <c r="CS19" s="32">
        <f>(Rent!BQ20*12*'City Affordability'!$D$1)/SK!E18</f>
        <v>0.24726642849409983</v>
      </c>
      <c r="CT19" s="37">
        <f>(Rent!BT20*12*'City Affordability'!$D$1)/SK!C18</f>
        <v>0.47199595621442009</v>
      </c>
      <c r="CU19" s="32">
        <f>(Rent!BU20*12*'City Affordability'!$D$1)/SK!D18</f>
        <v>0.29389544030807913</v>
      </c>
      <c r="CV19" s="32">
        <f>(Rent!BV20*12*'City Affordability'!$D$1)/SK!E18</f>
        <v>0.24163689509581032</v>
      </c>
      <c r="CW19" s="37">
        <f t="shared" si="74"/>
        <v>0.73839510615329251</v>
      </c>
      <c r="CX19" s="13">
        <f t="shared" si="75"/>
        <v>134.13152213026268</v>
      </c>
      <c r="CY19" s="32">
        <f t="shared" si="18"/>
        <v>0.61532925512774383</v>
      </c>
      <c r="CZ19" s="32">
        <f t="shared" si="18"/>
        <v>0.70169125584742709</v>
      </c>
      <c r="DA19" s="32">
        <f t="shared" si="76"/>
        <v>0.47688641830724787</v>
      </c>
      <c r="DB19" s="13">
        <f t="shared" si="77"/>
        <v>99.598012324431991</v>
      </c>
      <c r="DC19" s="32">
        <f t="shared" si="19"/>
        <v>0.37761618429226973</v>
      </c>
      <c r="DD19" s="32">
        <f t="shared" si="19"/>
        <v>0.43795691477196236</v>
      </c>
      <c r="DE19" s="32">
        <f t="shared" si="78"/>
        <v>0.41027261238490703</v>
      </c>
      <c r="DF19" s="13">
        <f t="shared" si="79"/>
        <v>119.3461572195919</v>
      </c>
      <c r="DG19" s="32">
        <f t="shared" si="20"/>
        <v>0.33580068604441238</v>
      </c>
      <c r="DH19" s="32">
        <f t="shared" si="20"/>
        <v>0.3919931395558765</v>
      </c>
      <c r="DI19" s="110">
        <f t="shared" si="80"/>
        <v>0.53544440446203667</v>
      </c>
      <c r="DJ19" s="34">
        <f t="shared" si="81"/>
        <v>0.26160489384670749</v>
      </c>
      <c r="DK19" s="32">
        <f t="shared" si="21"/>
        <v>0.52311358169275213</v>
      </c>
      <c r="DL19" s="48">
        <f t="shared" si="22"/>
        <v>0.58972738761509302</v>
      </c>
      <c r="DM19" s="36">
        <f>MN!C18</f>
        <v>5558</v>
      </c>
      <c r="DN19" s="13">
        <f>MN!D18</f>
        <v>12329.98</v>
      </c>
      <c r="DO19" s="52">
        <f>MN!E18</f>
        <v>17724.8</v>
      </c>
      <c r="DP19" s="36">
        <f>Rent!BZ20</f>
        <v>342</v>
      </c>
      <c r="DQ19" s="13">
        <f>Rent!CA20</f>
        <v>285</v>
      </c>
      <c r="DR19" s="13">
        <f>Rent!CB20</f>
        <v>325</v>
      </c>
      <c r="DS19" s="13">
        <f>Rent!CF20</f>
        <v>490</v>
      </c>
      <c r="DT19" s="13">
        <f>Rent!CG20</f>
        <v>388</v>
      </c>
      <c r="DU19" s="13">
        <f>Rent!CH20</f>
        <v>450</v>
      </c>
      <c r="DV19" s="13">
        <f>Rent!CL20</f>
        <v>606</v>
      </c>
      <c r="DW19" s="13">
        <f>Rent!CM20</f>
        <v>496</v>
      </c>
      <c r="DX19" s="52">
        <f>Rent!CN20</f>
        <v>579</v>
      </c>
      <c r="DY19" s="4">
        <v>98.6</v>
      </c>
      <c r="DZ19" s="5">
        <v>97.6</v>
      </c>
      <c r="EA19" s="37">
        <f t="shared" si="82"/>
        <v>1.1860832894043227</v>
      </c>
      <c r="EB19" s="13">
        <f t="shared" si="83"/>
        <v>166.83556613891261</v>
      </c>
      <c r="EC19" s="32">
        <f t="shared" si="23"/>
        <v>0.9998242839571253</v>
      </c>
      <c r="ED19" s="32">
        <f t="shared" si="23"/>
        <v>1.142154278685644</v>
      </c>
      <c r="EE19" s="32">
        <f t="shared" si="84"/>
        <v>0.73763485339145707</v>
      </c>
      <c r="EF19" s="13">
        <f t="shared" si="85"/>
        <v>172.06796516572786</v>
      </c>
      <c r="EG19" s="32">
        <f t="shared" si="24"/>
        <v>0.63957280817588691</v>
      </c>
      <c r="EH19" s="32">
        <f t="shared" si="24"/>
        <v>0.69424456789784195</v>
      </c>
      <c r="EI19" s="32">
        <f t="shared" si="86"/>
        <v>0.63829160433776422</v>
      </c>
      <c r="EJ19" s="13">
        <f t="shared" si="87"/>
        <v>165.45499854410977</v>
      </c>
      <c r="EK19" s="32">
        <f t="shared" si="25"/>
        <v>0.55645934737138425</v>
      </c>
      <c r="EL19" s="32">
        <f t="shared" si="25"/>
        <v>0.62192515294448825</v>
      </c>
      <c r="EM19" s="110">
        <f t="shared" si="88"/>
        <v>0.74679318221753643</v>
      </c>
      <c r="EN19" s="34">
        <f t="shared" si="89"/>
        <v>-0.18608328940432273</v>
      </c>
      <c r="EO19" s="32">
        <f t="shared" si="26"/>
        <v>0.26236514660854293</v>
      </c>
      <c r="EP19" s="48">
        <f t="shared" si="27"/>
        <v>0.36170839566223578</v>
      </c>
      <c r="EQ19" s="36">
        <f>ON!C18</f>
        <v>6829.2</v>
      </c>
      <c r="ER19" s="13">
        <f>ON!D18</f>
        <v>13827.98</v>
      </c>
      <c r="ES19" s="52">
        <f>ON!E18</f>
        <v>18330.18</v>
      </c>
      <c r="ET19" s="36">
        <f>Rent!CT20</f>
        <v>675</v>
      </c>
      <c r="EU19" s="13">
        <f>Rent!CU20</f>
        <v>569</v>
      </c>
      <c r="EV19" s="13">
        <f>Rent!CV20</f>
        <v>650</v>
      </c>
      <c r="EW19" s="13">
        <f>Rent!CZ20</f>
        <v>850</v>
      </c>
      <c r="EX19" s="13">
        <f>Rent!DA20</f>
        <v>737</v>
      </c>
      <c r="EY19" s="13">
        <f>Rent!DB20</f>
        <v>800</v>
      </c>
      <c r="EZ19" s="13">
        <f>Rent!DF20</f>
        <v>975</v>
      </c>
      <c r="FA19" s="13">
        <f>Rent!DG20</f>
        <v>850</v>
      </c>
      <c r="FB19" s="52">
        <f>Rent!DH20</f>
        <v>950</v>
      </c>
      <c r="FC19" s="4">
        <v>98</v>
      </c>
      <c r="FD19" s="5">
        <v>97</v>
      </c>
      <c r="FE19" s="37">
        <f t="shared" si="90"/>
        <v>1.0982252679669655</v>
      </c>
      <c r="FF19" s="13">
        <f t="shared" si="91"/>
        <v>165.92014465118197</v>
      </c>
      <c r="FG19" s="32">
        <f t="shared" si="28"/>
        <v>0.92250922509225097</v>
      </c>
      <c r="FH19" s="32">
        <f t="shared" si="28"/>
        <v>1.0542962572482868</v>
      </c>
      <c r="FI19" s="32">
        <f t="shared" si="92"/>
        <v>0.66734259089180059</v>
      </c>
      <c r="FJ19" s="13">
        <f t="shared" si="93"/>
        <v>163.4544452624317</v>
      </c>
      <c r="FK19" s="32">
        <f t="shared" si="29"/>
        <v>0.56407371141699658</v>
      </c>
      <c r="FL19" s="32">
        <f t="shared" si="29"/>
        <v>0.63783719675614226</v>
      </c>
      <c r="FM19" s="32">
        <f t="shared" si="94"/>
        <v>0.58919225015793619</v>
      </c>
      <c r="FN19" s="13">
        <f t="shared" si="95"/>
        <v>154.18919996823183</v>
      </c>
      <c r="FO19" s="32">
        <f t="shared" si="30"/>
        <v>0.4909935417982802</v>
      </c>
      <c r="FP19" s="32">
        <f t="shared" si="30"/>
        <v>0.55645934737138425</v>
      </c>
      <c r="FQ19" s="110">
        <f t="shared" si="96"/>
        <v>0.65893516078017922</v>
      </c>
      <c r="FR19" s="34">
        <f t="shared" si="97"/>
        <v>-9.8225267966965513E-2</v>
      </c>
      <c r="FS19" s="32">
        <f t="shared" si="31"/>
        <v>0.33265740910819941</v>
      </c>
      <c r="FT19" s="48">
        <f t="shared" si="32"/>
        <v>0.41080774984206381</v>
      </c>
      <c r="FU19" s="36">
        <f>ON!C18</f>
        <v>6829.2</v>
      </c>
      <c r="FV19" s="13">
        <f>ON!D18</f>
        <v>13827.98</v>
      </c>
      <c r="FW19" s="52">
        <f>ON!E18</f>
        <v>18330.18</v>
      </c>
      <c r="FX19" s="36">
        <f>Rent!DN20</f>
        <v>625</v>
      </c>
      <c r="FY19" s="13">
        <f>Rent!DO20</f>
        <v>525</v>
      </c>
      <c r="FZ19" s="13">
        <f>Rent!DP20</f>
        <v>600</v>
      </c>
      <c r="GA19" s="13">
        <f>Rent!DT20</f>
        <v>769</v>
      </c>
      <c r="GB19" s="13">
        <f>Rent!DU20</f>
        <v>650</v>
      </c>
      <c r="GC19" s="13">
        <f>Rent!DV20</f>
        <v>735</v>
      </c>
      <c r="GD19" s="13">
        <f>Rent!DZ20</f>
        <v>900</v>
      </c>
      <c r="GE19" s="13">
        <f>Rent!EA20</f>
        <v>750</v>
      </c>
      <c r="GF19" s="52">
        <f>Rent!EB20</f>
        <v>850</v>
      </c>
      <c r="GG19" s="32">
        <v>98</v>
      </c>
      <c r="GH19" s="5">
        <v>97</v>
      </c>
      <c r="GI19" s="37">
        <f t="shared" si="98"/>
        <v>0.79072219293621515</v>
      </c>
      <c r="GJ19" s="13">
        <f t="shared" si="99"/>
        <v>139.02963844909385</v>
      </c>
      <c r="GK19" s="32">
        <f t="shared" si="33"/>
        <v>0.65893516078017922</v>
      </c>
      <c r="GL19" s="32">
        <f t="shared" si="33"/>
        <v>0.73976454050254792</v>
      </c>
      <c r="GM19" s="32">
        <f t="shared" si="100"/>
        <v>0.51634439737401994</v>
      </c>
      <c r="GN19" s="13">
        <f t="shared" si="101"/>
        <v>151.27984975694969</v>
      </c>
      <c r="GO19" s="32">
        <f t="shared" si="34"/>
        <v>0.45559799768295878</v>
      </c>
      <c r="GP19" s="32">
        <f t="shared" si="34"/>
        <v>0.4989882831765739</v>
      </c>
      <c r="GQ19" s="32">
        <f t="shared" si="102"/>
        <v>0.46873516790342484</v>
      </c>
      <c r="GR19" s="13">
        <f t="shared" si="103"/>
        <v>153.82325760030727</v>
      </c>
      <c r="GS19" s="32">
        <f t="shared" si="35"/>
        <v>0.41898115566786576</v>
      </c>
      <c r="GT19" s="32">
        <f t="shared" si="35"/>
        <v>0.45760598095599714</v>
      </c>
      <c r="GU19" s="110">
        <f t="shared" si="104"/>
        <v>0.56229133719908631</v>
      </c>
      <c r="GV19" s="34">
        <f t="shared" si="105"/>
        <v>0.20927780706378485</v>
      </c>
      <c r="GW19" s="32">
        <f t="shared" si="36"/>
        <v>0.48365560262598006</v>
      </c>
      <c r="GX19" s="48">
        <f t="shared" si="37"/>
        <v>0.53126483209657516</v>
      </c>
      <c r="GY19" s="36">
        <f>ON!C18</f>
        <v>6829.2</v>
      </c>
      <c r="GZ19" s="13">
        <f>ON!D18</f>
        <v>13827.98</v>
      </c>
      <c r="HA19" s="52">
        <f>ON!E18</f>
        <v>18330.18</v>
      </c>
      <c r="HB19" s="36">
        <f>Rent!EH20</f>
        <v>450</v>
      </c>
      <c r="HC19" s="13">
        <f>Rent!EI20</f>
        <v>375</v>
      </c>
      <c r="HD19" s="13">
        <f>Rent!EJ20</f>
        <v>421</v>
      </c>
      <c r="HE19" s="13">
        <f>Rent!EN20</f>
        <v>595</v>
      </c>
      <c r="HF19" s="13">
        <f>Rent!EO20</f>
        <v>525</v>
      </c>
      <c r="HG19" s="13">
        <f>Rent!EP20</f>
        <v>575</v>
      </c>
      <c r="HH19" s="13">
        <f>Rent!ET20</f>
        <v>716</v>
      </c>
      <c r="HI19" s="13">
        <f>Rent!EU20</f>
        <v>640</v>
      </c>
      <c r="HJ19" s="52">
        <f>Rent!EV20</f>
        <v>699</v>
      </c>
      <c r="HK19" s="4">
        <v>98</v>
      </c>
      <c r="HL19" s="5">
        <v>97</v>
      </c>
      <c r="HM19" s="37">
        <f t="shared" si="118"/>
        <v>0.7108295505561929</v>
      </c>
      <c r="HN19" s="13">
        <f t="shared" si="106"/>
        <v>97.994232783727455</v>
      </c>
      <c r="HO19" s="32">
        <f t="shared" si="39"/>
        <v>0.60794632613358612</v>
      </c>
      <c r="HP19" s="32">
        <f t="shared" si="39"/>
        <v>0.67341746894797228</v>
      </c>
      <c r="HQ19" s="32">
        <f t="shared" si="119"/>
        <v>0.39196428169166375</v>
      </c>
      <c r="HR19" s="13">
        <f t="shared" si="107"/>
        <v>90.687804319601184</v>
      </c>
      <c r="HS19" s="32">
        <f t="shared" si="41"/>
        <v>0.3243842331241355</v>
      </c>
      <c r="HT19" s="32">
        <f t="shared" si="41"/>
        <v>0.369437598835821</v>
      </c>
      <c r="HU19" s="32">
        <f t="shared" si="120"/>
        <v>0.34399196169986407</v>
      </c>
      <c r="HV19" s="13">
        <f t="shared" si="108"/>
        <v>88.658452600659714</v>
      </c>
      <c r="HW19" s="32">
        <f t="shared" si="43"/>
        <v>0.29788994621431525</v>
      </c>
      <c r="HX19" s="32">
        <f t="shared" si="43"/>
        <v>0.32626041728234528</v>
      </c>
      <c r="HY19" s="112">
        <f t="shared" si="109"/>
        <v>0.39282685688631713</v>
      </c>
      <c r="HZ19" s="34">
        <f t="shared" si="123"/>
        <v>0.2891704494438071</v>
      </c>
      <c r="IA19" s="32">
        <f t="shared" si="121"/>
        <v>0.60803571830833625</v>
      </c>
      <c r="IB19" s="32">
        <f t="shared" si="122"/>
        <v>0.65600803830013588</v>
      </c>
      <c r="IC19" s="36">
        <f>QU!C18</f>
        <v>6415.04</v>
      </c>
      <c r="ID19" s="13">
        <f>QU!D18</f>
        <v>13317.54</v>
      </c>
      <c r="IE19" s="52">
        <f>QU!E18</f>
        <v>16919</v>
      </c>
      <c r="IF19" s="36">
        <f>Rent!FB20</f>
        <v>380</v>
      </c>
      <c r="IG19" s="13">
        <f>Rent!FC20</f>
        <v>325</v>
      </c>
      <c r="IH19" s="13">
        <f>Rent!FD20</f>
        <v>360</v>
      </c>
      <c r="II19" s="13">
        <f>Rent!FH20</f>
        <v>435</v>
      </c>
      <c r="IJ19" s="13">
        <f>Rent!FI20</f>
        <v>360</v>
      </c>
      <c r="IK19" s="13">
        <f>Rent!FJ20</f>
        <v>410</v>
      </c>
      <c r="IL19" s="13">
        <f>Rent!FN20</f>
        <v>485</v>
      </c>
      <c r="IM19" s="13">
        <f>Rent!FO20</f>
        <v>420</v>
      </c>
      <c r="IN19" s="52">
        <f>Rent!FP20</f>
        <v>460</v>
      </c>
      <c r="IO19" s="4">
        <v>98</v>
      </c>
      <c r="IP19" s="5">
        <v>97.9</v>
      </c>
      <c r="IQ19" s="37">
        <f t="shared" si="110"/>
        <v>0.65471142814386196</v>
      </c>
      <c r="IR19" s="13">
        <f t="shared" si="111"/>
        <v>93.123174428980789</v>
      </c>
      <c r="IS19" s="32">
        <f t="shared" si="47"/>
        <v>0.58362847308824262</v>
      </c>
      <c r="IT19" s="32">
        <f t="shared" si="47"/>
        <v>0.64535840774180675</v>
      </c>
      <c r="IU19" s="32">
        <f t="shared" si="112"/>
        <v>0.40097495483400086</v>
      </c>
      <c r="IV19" s="13">
        <f t="shared" si="113"/>
        <v>91.598244956594115</v>
      </c>
      <c r="IW19" s="32">
        <f t="shared" si="48"/>
        <v>0.33790024283764114</v>
      </c>
      <c r="IX19" s="32">
        <f t="shared" si="48"/>
        <v>0.37844827197815811</v>
      </c>
      <c r="IY19" s="32">
        <f t="shared" si="114"/>
        <v>0.3617235061173828</v>
      </c>
      <c r="IZ19" s="13">
        <f t="shared" si="115"/>
        <v>90.780463433507279</v>
      </c>
      <c r="JA19" s="32">
        <f t="shared" si="49"/>
        <v>0.32271410839884151</v>
      </c>
      <c r="JB19" s="32">
        <f t="shared" si="49"/>
        <v>0.35463088835037532</v>
      </c>
      <c r="JC19" s="110">
        <f t="shared" si="116"/>
        <v>0.42556242829351026</v>
      </c>
      <c r="JD19" s="34">
        <f t="shared" si="117"/>
        <v>0.34528857185613804</v>
      </c>
      <c r="JE19" s="32">
        <f t="shared" si="50"/>
        <v>0.59902504516599908</v>
      </c>
      <c r="JF19" s="48">
        <f t="shared" si="51"/>
        <v>0.6382764938826172</v>
      </c>
      <c r="JG19" s="36">
        <f>QU!C18</f>
        <v>6415.04</v>
      </c>
      <c r="JH19" s="13">
        <f>QU!D18</f>
        <v>13317.54</v>
      </c>
      <c r="JI19" s="52">
        <f>QU!E18</f>
        <v>16919</v>
      </c>
      <c r="JJ19" s="36">
        <f>Rent!FV20</f>
        <v>350</v>
      </c>
      <c r="JK19" s="13">
        <f>Rent!FW20</f>
        <v>312</v>
      </c>
      <c r="JL19" s="13">
        <f>Rent!FX20</f>
        <v>345</v>
      </c>
      <c r="JM19" s="13">
        <f>Rent!GB20</f>
        <v>445</v>
      </c>
      <c r="JN19" s="13">
        <f>Rent!GC20</f>
        <v>375</v>
      </c>
      <c r="JO19" s="13">
        <v>420</v>
      </c>
      <c r="JP19" s="13">
        <f>Rent!GH20</f>
        <v>510</v>
      </c>
      <c r="JQ19" s="13">
        <f>Rent!GI20</f>
        <v>455</v>
      </c>
      <c r="JR19" s="52">
        <f>Rent!GJ20</f>
        <v>500</v>
      </c>
      <c r="JS19" s="4">
        <v>98</v>
      </c>
      <c r="JT19" s="5">
        <v>97.9</v>
      </c>
      <c r="JU19" s="42">
        <f>(Rent!GO20*12*'City Affordability'!$D$1)/NB!C18</f>
        <v>1.0859513930053348</v>
      </c>
      <c r="JV19" s="32">
        <f>(Rent!GP20*12*'City Affordability'!$D$1)/NB!D18</f>
        <v>0.3196658095691805</v>
      </c>
      <c r="JW19" s="32">
        <f>(Rent!GQ20*12*'City Affordability'!$D$1)/NB!E18</f>
        <v>0.30260472073237249</v>
      </c>
      <c r="JX19" s="42">
        <f>(Rent!GT20*12*'City Affordability'!$D$1)/NB!C18</f>
        <v>0.81564908120924717</v>
      </c>
      <c r="JY19" s="32">
        <f>(Rent!GU20*12*'City Affordability'!$D$1)/NB!D18</f>
        <v>0.25200838579628598</v>
      </c>
      <c r="JZ19" s="32">
        <f>(Rent!GV20*12*'City Affordability'!$D$1)/NB!E18</f>
        <v>0.2384307995330113</v>
      </c>
      <c r="KA19" s="37">
        <f>(Rent!GY20*12*'City Affordability'!$D$1)/NS!C18</f>
        <v>0.84367863815652899</v>
      </c>
      <c r="KB19" s="32">
        <f>(Rent!GZ20*12*'City Affordability'!$D$1)/NS!D18</f>
        <v>0.36178410500881603</v>
      </c>
      <c r="KC19" s="32">
        <f>(Rent!HA20*12*'City Affordability'!$D$1)/NS!E18</f>
        <v>0.29141976336196368</v>
      </c>
      <c r="KD19" s="37">
        <f>(Rent!HD20*12*'City Affordability'!$D$1)/PEI!C18</f>
        <v>0.48853917208347586</v>
      </c>
      <c r="KE19" s="32">
        <f>(Rent!HE20*12*'City Affordability'!$D$1)/PEI!D18</f>
        <v>0.28602256258339664</v>
      </c>
      <c r="KF19" s="32">
        <f>(Rent!HF20*12*'City Affordability'!$D$1)/PEI!E18</f>
        <v>0.23341385286473235</v>
      </c>
      <c r="KG19" s="42">
        <f>(Rent!HI20*12*'City Affordability'!$D$1)/NFL!C18</f>
        <v>0.99633699633699635</v>
      </c>
      <c r="KH19" s="32">
        <f>(Rent!HJ20*12*'City Affordability'!$D$1)/NFL!D18</f>
        <v>0.25398507253377378</v>
      </c>
      <c r="KI19" s="39">
        <f>(Rent!HK20*12*'City Affordability'!$D$1)/NFL!E18</f>
        <v>0.25266340181610059</v>
      </c>
      <c r="KJ19" s="43">
        <v>0.4</v>
      </c>
    </row>
    <row r="20" spans="1:296" x14ac:dyDescent="0.25">
      <c r="A20" s="45">
        <v>2002</v>
      </c>
      <c r="B20" s="34">
        <f t="shared" si="52"/>
        <v>1.170097508125677</v>
      </c>
      <c r="C20" s="13">
        <f t="shared" si="53"/>
        <v>122.17254946684153</v>
      </c>
      <c r="D20" s="32">
        <f t="shared" si="0"/>
        <v>0.99365423309085277</v>
      </c>
      <c r="E20" s="32">
        <f t="shared" si="0"/>
        <v>1.1143785791673115</v>
      </c>
      <c r="F20" s="32">
        <f t="shared" si="54"/>
        <v>0.63035969900324373</v>
      </c>
      <c r="G20" s="13">
        <f t="shared" si="55"/>
        <v>112.72512377375338</v>
      </c>
      <c r="H20" s="32">
        <f t="shared" si="1"/>
        <v>0.54718723871809349</v>
      </c>
      <c r="I20" s="32">
        <f t="shared" si="1"/>
        <v>0.59533971572528577</v>
      </c>
      <c r="J20" s="32">
        <f t="shared" si="2"/>
        <v>0.56620170826127791</v>
      </c>
      <c r="K20" s="13">
        <f t="shared" si="56"/>
        <v>103.02848941397183</v>
      </c>
      <c r="L20" s="32">
        <f t="shared" si="3"/>
        <v>0.49378055953018424</v>
      </c>
      <c r="M20" s="32">
        <f t="shared" si="4"/>
        <v>0.54315861548320266</v>
      </c>
      <c r="N20" s="110">
        <f t="shared" si="57"/>
        <v>0.69648661197956974</v>
      </c>
      <c r="O20" s="34">
        <f t="shared" si="5"/>
        <v>-0.17009750812567703</v>
      </c>
      <c r="P20" s="32">
        <f t="shared" si="6"/>
        <v>0.36964030099675627</v>
      </c>
      <c r="Q20" s="48">
        <f t="shared" si="7"/>
        <v>0.43379829173872209</v>
      </c>
      <c r="R20" s="36">
        <f>BC!C19</f>
        <v>6461</v>
      </c>
      <c r="S20" s="13">
        <f>BC!D19</f>
        <v>13706.46</v>
      </c>
      <c r="T20" s="52">
        <f>BC!E19</f>
        <v>18226.72</v>
      </c>
      <c r="U20" s="36">
        <f>Rent!C21</f>
        <v>630</v>
      </c>
      <c r="V20" s="13">
        <f>Rent!D21</f>
        <v>535</v>
      </c>
      <c r="W20" s="13">
        <f>Rent!E21</f>
        <v>600</v>
      </c>
      <c r="X20" s="13">
        <f>Rent!I21</f>
        <v>720</v>
      </c>
      <c r="Y20" s="13">
        <f>Rent!J21</f>
        <v>625</v>
      </c>
      <c r="Z20" s="13">
        <f>Rent!K21</f>
        <v>680</v>
      </c>
      <c r="AA20" s="13">
        <f>Rent!O21</f>
        <v>860</v>
      </c>
      <c r="AB20" s="13">
        <f>Rent!P21</f>
        <v>750</v>
      </c>
      <c r="AC20" s="52">
        <f>Rent!Q21</f>
        <v>825</v>
      </c>
      <c r="AD20" s="4">
        <v>100</v>
      </c>
      <c r="AE20" s="4">
        <v>100</v>
      </c>
      <c r="AF20" s="37">
        <f>(Rent!V21*12*'City Affordability'!$D$1)/BC!C19</f>
        <v>0.62033740906980339</v>
      </c>
      <c r="AG20" s="32">
        <f>(Rent!W21*12*'City Affordability'!$D$1)/BC!D19</f>
        <v>0.35311816471940971</v>
      </c>
      <c r="AH20" s="39">
        <f>(Rent!X21*12*'City Affordability'!$D$1)/BC!E19</f>
        <v>0.3384042767980196</v>
      </c>
      <c r="AI20" s="37">
        <f t="shared" si="58"/>
        <v>1.2157330154946364</v>
      </c>
      <c r="AJ20" s="13">
        <f t="shared" si="59"/>
        <v>143.29729269538564</v>
      </c>
      <c r="AK20" s="32">
        <f t="shared" si="8"/>
        <v>1.0727056019070322</v>
      </c>
      <c r="AL20" s="32">
        <f t="shared" si="8"/>
        <v>1.1918951132300357</v>
      </c>
      <c r="AM20" s="32">
        <f t="shared" si="60"/>
        <v>0.67044868488911813</v>
      </c>
      <c r="AN20" s="13">
        <f t="shared" si="61"/>
        <v>128.58026283116538</v>
      </c>
      <c r="AO20" s="32">
        <f t="shared" si="9"/>
        <v>0.59308922124806607</v>
      </c>
      <c r="AP20" s="32">
        <f t="shared" si="9"/>
        <v>0.64466219700876737</v>
      </c>
      <c r="AQ20" s="32">
        <f t="shared" si="62"/>
        <v>0.51814034325439928</v>
      </c>
      <c r="AR20" s="13">
        <f t="shared" si="63"/>
        <v>118.21860034571026</v>
      </c>
      <c r="AS20" s="32">
        <f t="shared" si="10"/>
        <v>0.45622420160764721</v>
      </c>
      <c r="AT20" s="32">
        <f t="shared" si="10"/>
        <v>0.50184662176841188</v>
      </c>
      <c r="AU20" s="110">
        <f t="shared" si="64"/>
        <v>0.83432657926102505</v>
      </c>
      <c r="AV20" s="34">
        <f t="shared" si="65"/>
        <v>-0.21573301549463642</v>
      </c>
      <c r="AW20" s="32">
        <f t="shared" si="11"/>
        <v>0.32955131511088187</v>
      </c>
      <c r="AX20" s="48">
        <f t="shared" si="12"/>
        <v>0.48185965674560072</v>
      </c>
      <c r="AY20" s="36">
        <f>AB!D19</f>
        <v>5034</v>
      </c>
      <c r="AZ20" s="13">
        <f>AB!E19</f>
        <v>11634</v>
      </c>
      <c r="BA20" s="52">
        <f>AB!F19</f>
        <v>18412</v>
      </c>
      <c r="BB20" s="36">
        <f>Rent!AB21</f>
        <v>510</v>
      </c>
      <c r="BC20" s="13">
        <f>Rent!AC21</f>
        <v>450</v>
      </c>
      <c r="BD20" s="13">
        <f>Rent!AD21</f>
        <v>500</v>
      </c>
      <c r="BE20" s="13">
        <f>Rent!AH21</f>
        <v>650</v>
      </c>
      <c r="BF20" s="13">
        <f>Rent!AI21</f>
        <v>575</v>
      </c>
      <c r="BG20" s="13">
        <f>Rent!AJ21</f>
        <v>625</v>
      </c>
      <c r="BH20" s="13">
        <f>Rent!AN21</f>
        <v>795</v>
      </c>
      <c r="BI20" s="13">
        <f>Rent!AO21</f>
        <v>700</v>
      </c>
      <c r="BJ20" s="52">
        <f>Rent!AP21</f>
        <v>770</v>
      </c>
      <c r="BK20" s="103">
        <v>100</v>
      </c>
      <c r="BL20" s="5">
        <v>100</v>
      </c>
      <c r="BM20" s="37">
        <f t="shared" si="66"/>
        <v>1.132300357568534</v>
      </c>
      <c r="BN20" s="13">
        <f t="shared" si="67"/>
        <v>141.55184141775322</v>
      </c>
      <c r="BO20" s="32">
        <f t="shared" si="13"/>
        <v>0.94159713945172829</v>
      </c>
      <c r="BP20" s="32">
        <f t="shared" si="13"/>
        <v>1.0727056019070322</v>
      </c>
      <c r="BQ20" s="32">
        <f t="shared" si="68"/>
        <v>0.5724600309437855</v>
      </c>
      <c r="BR20" s="13">
        <f t="shared" si="69"/>
        <v>125.07466657091936</v>
      </c>
      <c r="BS20" s="32">
        <f t="shared" si="14"/>
        <v>0.50025786487880353</v>
      </c>
      <c r="BT20" s="32">
        <f t="shared" si="14"/>
        <v>0.55183084063950494</v>
      </c>
      <c r="BU20" s="32">
        <f t="shared" si="70"/>
        <v>0.44318922441885727</v>
      </c>
      <c r="BV20" s="13">
        <f t="shared" si="71"/>
        <v>117.46006666710555</v>
      </c>
      <c r="BW20" s="32">
        <f t="shared" si="15"/>
        <v>0.39104931566369761</v>
      </c>
      <c r="BX20" s="32">
        <f t="shared" si="15"/>
        <v>0.42363675863567241</v>
      </c>
      <c r="BY20" s="110">
        <f t="shared" si="72"/>
        <v>0.71513706793802145</v>
      </c>
      <c r="BZ20" s="34">
        <f t="shared" si="73"/>
        <v>-0.13230035756853398</v>
      </c>
      <c r="CA20" s="32">
        <f t="shared" si="16"/>
        <v>0.4275399690562145</v>
      </c>
      <c r="CB20" s="48">
        <f t="shared" si="17"/>
        <v>0.55681077558114267</v>
      </c>
      <c r="CC20" s="13">
        <f>AB!D19</f>
        <v>5034</v>
      </c>
      <c r="CD20" s="13">
        <f>AB!E19</f>
        <v>11634</v>
      </c>
      <c r="CE20" s="52">
        <f>AB!F19</f>
        <v>18412</v>
      </c>
      <c r="CF20" s="36">
        <f>Rent!AV21</f>
        <v>475</v>
      </c>
      <c r="CG20" s="13">
        <f>Rent!AW21</f>
        <v>395</v>
      </c>
      <c r="CH20" s="13">
        <f>Rent!AX21</f>
        <v>450</v>
      </c>
      <c r="CI20" s="13">
        <f>Rent!BB21</f>
        <v>555</v>
      </c>
      <c r="CJ20" s="13">
        <f>Rent!BC21</f>
        <v>485</v>
      </c>
      <c r="CK20" s="13">
        <f>Rent!BD21</f>
        <v>535</v>
      </c>
      <c r="CL20" s="13">
        <f>Rent!BH21</f>
        <v>680</v>
      </c>
      <c r="CM20" s="13">
        <f>Rent!BI21</f>
        <v>600</v>
      </c>
      <c r="CN20" s="52">
        <f>Rent!BJ21</f>
        <v>650</v>
      </c>
      <c r="CO20" s="4">
        <v>100</v>
      </c>
      <c r="CP20" s="5">
        <v>100</v>
      </c>
      <c r="CQ20" s="37">
        <f>(Rent!BO21*12*'City Affordability'!$D$1)/SK!C19</f>
        <v>0.46221385291788958</v>
      </c>
      <c r="CR20" s="32">
        <f>(Rent!BP21*12*'City Affordability'!$D$1)/SK!D19</f>
        <v>0.30514939605848695</v>
      </c>
      <c r="CS20" s="32">
        <f>(Rent!BQ21*12*'City Affordability'!$D$1)/SK!E19</f>
        <v>0.25126384855329675</v>
      </c>
      <c r="CT20" s="37">
        <f>(Rent!BT21*12*'City Affordability'!$D$1)/SK!C19</f>
        <v>0.47669918733981775</v>
      </c>
      <c r="CU20" s="32">
        <f>(Rent!BU21*12*'City Affordability'!$D$1)/SK!D19</f>
        <v>0.29307056579783852</v>
      </c>
      <c r="CV20" s="32">
        <f>(Rent!BV21*12*'City Affordability'!$D$1)/SK!E19</f>
        <v>0.24394966118102615</v>
      </c>
      <c r="CW20" s="37">
        <f t="shared" si="74"/>
        <v>0.77238403451995685</v>
      </c>
      <c r="CX20" s="13">
        <f t="shared" si="75"/>
        <v>140.30570538175718</v>
      </c>
      <c r="CY20" s="32">
        <f t="shared" si="18"/>
        <v>0.62567421790722766</v>
      </c>
      <c r="CZ20" s="32">
        <f t="shared" si="18"/>
        <v>0.71844660194174759</v>
      </c>
      <c r="DA20" s="32">
        <f t="shared" si="76"/>
        <v>0.4594137630362562</v>
      </c>
      <c r="DB20" s="13">
        <f t="shared" si="77"/>
        <v>95.948837870695343</v>
      </c>
      <c r="DC20" s="32">
        <f t="shared" si="19"/>
        <v>0.37503164329490302</v>
      </c>
      <c r="DD20" s="32">
        <f t="shared" si="19"/>
        <v>0.42472333603147766</v>
      </c>
      <c r="DE20" s="32">
        <f t="shared" si="78"/>
        <v>0.40767174138807261</v>
      </c>
      <c r="DF20" s="13">
        <f t="shared" si="79"/>
        <v>118.58957744915169</v>
      </c>
      <c r="DG20" s="32">
        <f t="shared" si="20"/>
        <v>0.33541772543473941</v>
      </c>
      <c r="DH20" s="32">
        <f t="shared" si="20"/>
        <v>0.38447091057736926</v>
      </c>
      <c r="DI20" s="110">
        <f t="shared" si="80"/>
        <v>0.54584681769147791</v>
      </c>
      <c r="DJ20" s="34">
        <f t="shared" si="81"/>
        <v>0.22761596548004315</v>
      </c>
      <c r="DK20" s="32">
        <f t="shared" si="21"/>
        <v>0.54058623696374375</v>
      </c>
      <c r="DL20" s="48">
        <f t="shared" si="22"/>
        <v>0.59232825861192739</v>
      </c>
      <c r="DM20" s="36">
        <f>MN!C19</f>
        <v>5562</v>
      </c>
      <c r="DN20" s="13">
        <f>MN!D19</f>
        <v>12798.92</v>
      </c>
      <c r="DO20" s="52">
        <f>MN!E19</f>
        <v>18102.8</v>
      </c>
      <c r="DP20" s="36">
        <f>Rent!BZ21</f>
        <v>358</v>
      </c>
      <c r="DQ20" s="13">
        <f>Rent!CA21</f>
        <v>290</v>
      </c>
      <c r="DR20" s="13">
        <f>Rent!CB21</f>
        <v>333</v>
      </c>
      <c r="DS20" s="13">
        <f>Rent!CF21</f>
        <v>490</v>
      </c>
      <c r="DT20" s="13">
        <f>Rent!CG21</f>
        <v>400</v>
      </c>
      <c r="DU20" s="13">
        <f>Rent!CH21</f>
        <v>453</v>
      </c>
      <c r="DV20" s="13">
        <f>Rent!CL21</f>
        <v>615</v>
      </c>
      <c r="DW20" s="13">
        <f>Rent!CM21</f>
        <v>506</v>
      </c>
      <c r="DX20" s="52">
        <f>Rent!CN21</f>
        <v>580</v>
      </c>
      <c r="DY20" s="4">
        <v>100</v>
      </c>
      <c r="DZ20" s="5">
        <v>100</v>
      </c>
      <c r="EA20" s="37">
        <f t="shared" si="82"/>
        <v>1.2679271790669087</v>
      </c>
      <c r="EB20" s="13">
        <f t="shared" si="83"/>
        <v>178.34780291760109</v>
      </c>
      <c r="EC20" s="32">
        <f t="shared" si="23"/>
        <v>1.0536790961774865</v>
      </c>
      <c r="ED20" s="32">
        <f t="shared" si="23"/>
        <v>1.2117309606041093</v>
      </c>
      <c r="EE20" s="32">
        <f t="shared" si="84"/>
        <v>0.75177454261281307</v>
      </c>
      <c r="EF20" s="13">
        <f t="shared" si="85"/>
        <v>175.36632822599842</v>
      </c>
      <c r="EG20" s="32">
        <f t="shared" si="24"/>
        <v>0.66958975371958263</v>
      </c>
      <c r="EH20" s="32">
        <f t="shared" si="24"/>
        <v>0.73533758483416689</v>
      </c>
      <c r="EI20" s="32">
        <f t="shared" si="86"/>
        <v>0.65218879996173817</v>
      </c>
      <c r="EJ20" s="13">
        <f t="shared" si="87"/>
        <v>169.05736534026624</v>
      </c>
      <c r="EK20" s="32">
        <f t="shared" si="25"/>
        <v>0.58370897596575566</v>
      </c>
      <c r="EL20" s="32">
        <f t="shared" si="25"/>
        <v>0.62610124796326871</v>
      </c>
      <c r="EM20" s="110">
        <f t="shared" si="88"/>
        <v>0.78586899256570864</v>
      </c>
      <c r="EN20" s="34">
        <f t="shared" si="89"/>
        <v>-0.26792717906690866</v>
      </c>
      <c r="EO20" s="32">
        <f t="shared" si="26"/>
        <v>0.24822545738718693</v>
      </c>
      <c r="EP20" s="48">
        <f t="shared" si="27"/>
        <v>0.34781120003826183</v>
      </c>
      <c r="EQ20" s="36">
        <f>ON!C19</f>
        <v>6833.2</v>
      </c>
      <c r="ER20" s="13">
        <f>ON!D19</f>
        <v>13871.18</v>
      </c>
      <c r="ES20" s="52">
        <f>ON!E19</f>
        <v>18399.580000000002</v>
      </c>
      <c r="ET20" s="36">
        <f>Rent!CT21</f>
        <v>722</v>
      </c>
      <c r="EU20" s="13">
        <f>Rent!CU21</f>
        <v>600</v>
      </c>
      <c r="EV20" s="13">
        <f>Rent!CV21</f>
        <v>690</v>
      </c>
      <c r="EW20" s="13">
        <f>Rent!CZ21</f>
        <v>869</v>
      </c>
      <c r="EX20" s="13">
        <f>Rent!DA21</f>
        <v>774</v>
      </c>
      <c r="EY20" s="13">
        <f>Rent!DB21</f>
        <v>850</v>
      </c>
      <c r="EZ20" s="13">
        <f>Rent!DF21</f>
        <v>1000</v>
      </c>
      <c r="FA20" s="13">
        <f>Rent!DG21</f>
        <v>895</v>
      </c>
      <c r="FB20" s="52">
        <f>Rent!DH21</f>
        <v>960</v>
      </c>
      <c r="FC20" s="4">
        <v>100</v>
      </c>
      <c r="FD20" s="5">
        <v>100</v>
      </c>
      <c r="FE20" s="37">
        <f t="shared" si="90"/>
        <v>1.0870456008897735</v>
      </c>
      <c r="FF20" s="13">
        <f t="shared" si="91"/>
        <v>164.23111778874818</v>
      </c>
      <c r="FG20" s="32">
        <f t="shared" si="28"/>
        <v>0.95709184569455019</v>
      </c>
      <c r="FH20" s="32">
        <f t="shared" si="28"/>
        <v>1.0536790961774865</v>
      </c>
      <c r="FI20" s="32">
        <f t="shared" si="92"/>
        <v>0.66353403243271303</v>
      </c>
      <c r="FJ20" s="13">
        <f t="shared" si="93"/>
        <v>162.52160234385252</v>
      </c>
      <c r="FK20" s="32">
        <f t="shared" si="29"/>
        <v>0.5882700678673336</v>
      </c>
      <c r="FL20" s="32">
        <f t="shared" si="29"/>
        <v>0.64190645640817867</v>
      </c>
      <c r="FM20" s="32">
        <f t="shared" si="94"/>
        <v>0.58696991996556436</v>
      </c>
      <c r="FN20" s="13">
        <f t="shared" si="95"/>
        <v>153.60762525414623</v>
      </c>
      <c r="FO20" s="32">
        <f t="shared" si="30"/>
        <v>0.52175103996939054</v>
      </c>
      <c r="FP20" s="32">
        <f t="shared" si="30"/>
        <v>0.57066519996652088</v>
      </c>
      <c r="FQ20" s="110">
        <f t="shared" si="96"/>
        <v>0.70245273078499093</v>
      </c>
      <c r="FR20" s="34">
        <f t="shared" si="97"/>
        <v>-8.7045600889773533E-2</v>
      </c>
      <c r="FS20" s="32">
        <f t="shared" si="31"/>
        <v>0.33646596756728697</v>
      </c>
      <c r="FT20" s="48">
        <f t="shared" si="32"/>
        <v>0.41303008003443564</v>
      </c>
      <c r="FU20" s="36">
        <f>ON!C19</f>
        <v>6833.2</v>
      </c>
      <c r="FV20" s="13">
        <f>ON!D19</f>
        <v>13871.18</v>
      </c>
      <c r="FW20" s="52">
        <f>ON!E19</f>
        <v>18399.580000000002</v>
      </c>
      <c r="FX20" s="36">
        <f>Rent!DN21</f>
        <v>619</v>
      </c>
      <c r="FY20" s="13">
        <f>Rent!DO21</f>
        <v>545</v>
      </c>
      <c r="FZ20" s="13">
        <f>Rent!DP21</f>
        <v>600</v>
      </c>
      <c r="GA20" s="13">
        <f>Rent!DT21</f>
        <v>767</v>
      </c>
      <c r="GB20" s="13">
        <f>Rent!DU21</f>
        <v>680</v>
      </c>
      <c r="GC20" s="13">
        <f>Rent!DV21</f>
        <v>742</v>
      </c>
      <c r="GD20" s="13">
        <f>Rent!DZ21</f>
        <v>900</v>
      </c>
      <c r="GE20" s="13">
        <f>Rent!EA21</f>
        <v>800</v>
      </c>
      <c r="GF20" s="52">
        <f>Rent!EB21</f>
        <v>875</v>
      </c>
      <c r="GG20" s="32">
        <v>100</v>
      </c>
      <c r="GH20" s="5">
        <v>100</v>
      </c>
      <c r="GI20" s="37">
        <f t="shared" si="98"/>
        <v>0.82362582684540186</v>
      </c>
      <c r="GJ20" s="13">
        <f t="shared" si="99"/>
        <v>144.81495770144548</v>
      </c>
      <c r="GK20" s="32">
        <f t="shared" si="33"/>
        <v>0.70245273078499093</v>
      </c>
      <c r="GL20" s="32">
        <f t="shared" si="33"/>
        <v>0.79025932213311478</v>
      </c>
      <c r="GM20" s="32">
        <f t="shared" si="100"/>
        <v>0.51906182458882377</v>
      </c>
      <c r="GN20" s="13">
        <f t="shared" si="101"/>
        <v>152.07600825672557</v>
      </c>
      <c r="GO20" s="32">
        <f t="shared" si="34"/>
        <v>0.47148115733484819</v>
      </c>
      <c r="GP20" s="32">
        <f t="shared" si="34"/>
        <v>0.50608527897410316</v>
      </c>
      <c r="GQ20" s="32">
        <f t="shared" si="102"/>
        <v>0.48392408957160976</v>
      </c>
      <c r="GR20" s="13">
        <f t="shared" si="103"/>
        <v>158.8077553944166</v>
      </c>
      <c r="GS20" s="32">
        <f t="shared" si="35"/>
        <v>0.43044460797474721</v>
      </c>
      <c r="GT20" s="32">
        <f t="shared" si="35"/>
        <v>0.46957593597245151</v>
      </c>
      <c r="GU20" s="110">
        <f t="shared" si="104"/>
        <v>0.57952350289761756</v>
      </c>
      <c r="GV20" s="34">
        <f t="shared" si="105"/>
        <v>0.17637417315459814</v>
      </c>
      <c r="GW20" s="32">
        <f t="shared" si="36"/>
        <v>0.48093817541117623</v>
      </c>
      <c r="GX20" s="48">
        <f t="shared" si="37"/>
        <v>0.51607591042839029</v>
      </c>
      <c r="GY20" s="36">
        <f>ON!C19</f>
        <v>6833.2</v>
      </c>
      <c r="GZ20" s="13">
        <f>ON!D19</f>
        <v>13871.18</v>
      </c>
      <c r="HA20" s="52">
        <f>ON!E19</f>
        <v>18399.580000000002</v>
      </c>
      <c r="HB20" s="36">
        <f>Rent!EH21</f>
        <v>469</v>
      </c>
      <c r="HC20" s="13">
        <f>Rent!EI21</f>
        <v>400</v>
      </c>
      <c r="HD20" s="13">
        <f>Rent!EJ21</f>
        <v>450</v>
      </c>
      <c r="HE20" s="13">
        <f>Rent!EN21</f>
        <v>600</v>
      </c>
      <c r="HF20" s="13">
        <f>Rent!EO21</f>
        <v>545</v>
      </c>
      <c r="HG20" s="13">
        <f>Rent!EP21</f>
        <v>585</v>
      </c>
      <c r="HH20" s="13">
        <f>Rent!ET21</f>
        <v>742</v>
      </c>
      <c r="HI20" s="13">
        <f>Rent!EU21</f>
        <v>660</v>
      </c>
      <c r="HJ20" s="52">
        <f>Rent!EV21</f>
        <v>720</v>
      </c>
      <c r="HK20" s="4">
        <v>100</v>
      </c>
      <c r="HL20" s="5">
        <v>100</v>
      </c>
      <c r="HM20" s="37">
        <f t="shared" si="118"/>
        <v>0.70333633904418391</v>
      </c>
      <c r="HN20" s="13">
        <f t="shared" si="106"/>
        <v>96.961226330027046</v>
      </c>
      <c r="HO20" s="32">
        <f t="shared" si="39"/>
        <v>0.58611361587015331</v>
      </c>
      <c r="HP20" s="32">
        <f t="shared" si="39"/>
        <v>0.66726780883678993</v>
      </c>
      <c r="HQ20" s="32">
        <f t="shared" si="119"/>
        <v>0.39304575678699588</v>
      </c>
      <c r="HR20" s="13">
        <f t="shared" si="107"/>
        <v>90.938022531828878</v>
      </c>
      <c r="HS20" s="32">
        <f t="shared" si="41"/>
        <v>0.32608884689186601</v>
      </c>
      <c r="HT20" s="32">
        <f t="shared" si="41"/>
        <v>0.36956735981078154</v>
      </c>
      <c r="HU20" s="32">
        <f t="shared" si="120"/>
        <v>0.34009980795697514</v>
      </c>
      <c r="HV20" s="13">
        <f t="shared" si="108"/>
        <v>87.65531192718818</v>
      </c>
      <c r="HW20" s="32">
        <f t="shared" si="43"/>
        <v>0.28908483676342889</v>
      </c>
      <c r="HX20" s="32">
        <f t="shared" si="43"/>
        <v>0.32309481755912639</v>
      </c>
      <c r="HY20" s="112">
        <f t="shared" si="109"/>
        <v>0.38322813345356177</v>
      </c>
      <c r="HZ20" s="34">
        <f t="shared" si="123"/>
        <v>0.29666366095581609</v>
      </c>
      <c r="IA20" s="32">
        <f t="shared" si="121"/>
        <v>0.60695424321300417</v>
      </c>
      <c r="IB20" s="32">
        <f t="shared" si="122"/>
        <v>0.65990019204302486</v>
      </c>
      <c r="IC20" s="36">
        <f>QU!C19</f>
        <v>6654</v>
      </c>
      <c r="ID20" s="13">
        <f>QU!D19</f>
        <v>13799.92</v>
      </c>
      <c r="IE20" s="52">
        <f>QU!E19</f>
        <v>17641.879999999997</v>
      </c>
      <c r="IF20" s="36">
        <f>Rent!FB21</f>
        <v>390</v>
      </c>
      <c r="IG20" s="13">
        <f>Rent!FC21</f>
        <v>325</v>
      </c>
      <c r="IH20" s="13">
        <f>Rent!FD21</f>
        <v>370</v>
      </c>
      <c r="II20" s="13">
        <f>Rent!FH21</f>
        <v>452</v>
      </c>
      <c r="IJ20" s="13">
        <f>Rent!FI21</f>
        <v>375</v>
      </c>
      <c r="IK20" s="13">
        <f>Rent!FJ21</f>
        <v>425</v>
      </c>
      <c r="IL20" s="13">
        <f>Rent!FN21</f>
        <v>500</v>
      </c>
      <c r="IM20" s="13">
        <f>Rent!FO21</f>
        <v>425</v>
      </c>
      <c r="IN20" s="52">
        <f>Rent!FP21</f>
        <v>475</v>
      </c>
      <c r="IO20" s="4">
        <v>100</v>
      </c>
      <c r="IP20" s="5">
        <v>100</v>
      </c>
      <c r="IQ20" s="37">
        <f t="shared" si="110"/>
        <v>0.67628494138863837</v>
      </c>
      <c r="IR20" s="13">
        <f t="shared" si="111"/>
        <v>96.191692787725245</v>
      </c>
      <c r="IS20" s="32">
        <f t="shared" si="47"/>
        <v>0.56807935076645621</v>
      </c>
      <c r="IT20" s="32">
        <f t="shared" si="47"/>
        <v>0.64021641118124439</v>
      </c>
      <c r="IU20" s="32">
        <f t="shared" si="112"/>
        <v>0.40000231885402232</v>
      </c>
      <c r="IV20" s="13">
        <f t="shared" si="113"/>
        <v>91.376057142433623</v>
      </c>
      <c r="IW20" s="32">
        <f t="shared" si="48"/>
        <v>0.33739326025078409</v>
      </c>
      <c r="IX20" s="32">
        <f t="shared" si="48"/>
        <v>0.38261091368645617</v>
      </c>
      <c r="IY20" s="32">
        <f t="shared" si="114"/>
        <v>0.3598255968184797</v>
      </c>
      <c r="IZ20" s="13">
        <f t="shared" si="115"/>
        <v>90.30415187842334</v>
      </c>
      <c r="JA20" s="32">
        <f t="shared" si="49"/>
        <v>0.31289182332041715</v>
      </c>
      <c r="JB20" s="32">
        <f t="shared" si="49"/>
        <v>0.34418100565245885</v>
      </c>
      <c r="JC20" s="110">
        <f t="shared" si="116"/>
        <v>0.41478809738503158</v>
      </c>
      <c r="JD20" s="34">
        <f t="shared" si="117"/>
        <v>0.32371505861136163</v>
      </c>
      <c r="JE20" s="32">
        <f t="shared" si="50"/>
        <v>0.59999768114597773</v>
      </c>
      <c r="JF20" s="48">
        <f t="shared" si="51"/>
        <v>0.6401744031815203</v>
      </c>
      <c r="JG20" s="36">
        <f>QU!C19</f>
        <v>6654</v>
      </c>
      <c r="JH20" s="13">
        <f>QU!D19</f>
        <v>13799.92</v>
      </c>
      <c r="JI20" s="52">
        <f>QU!E19</f>
        <v>17641.879999999997</v>
      </c>
      <c r="JJ20" s="36">
        <f>Rent!FV21</f>
        <v>375</v>
      </c>
      <c r="JK20" s="13">
        <f>Rent!FW21</f>
        <v>315</v>
      </c>
      <c r="JL20" s="13">
        <f>Rent!FX21</f>
        <v>355</v>
      </c>
      <c r="JM20" s="13">
        <f>Rent!GB21</f>
        <v>460</v>
      </c>
      <c r="JN20" s="13">
        <f>Rent!GC21</f>
        <v>388</v>
      </c>
      <c r="JO20" s="13">
        <f>Rent!GD21</f>
        <v>440</v>
      </c>
      <c r="JP20" s="13">
        <f>Rent!GH21</f>
        <v>529</v>
      </c>
      <c r="JQ20" s="13">
        <f>Rent!GI21</f>
        <v>460</v>
      </c>
      <c r="JR20" s="52">
        <f>Rent!GJ21</f>
        <v>506</v>
      </c>
      <c r="JS20" s="4">
        <v>100</v>
      </c>
      <c r="JT20" s="5">
        <v>100</v>
      </c>
      <c r="JU20" s="42">
        <f>(Rent!GO21*12*'City Affordability'!$D$1)/NB!C19</f>
        <v>1.0870337477797514</v>
      </c>
      <c r="JV20" s="32">
        <f>(Rent!GP21*12*'City Affordability'!$D$1)/NB!D19</f>
        <v>0.31731086682725818</v>
      </c>
      <c r="JW20" s="32">
        <f>(Rent!GQ21*12*'City Affordability'!$D$1)/NB!E19</f>
        <v>0.30153105408019759</v>
      </c>
      <c r="JX20" s="42">
        <f>(Rent!GT21*12*'City Affordability'!$D$1)/NB!C19</f>
        <v>0.85020722320899944</v>
      </c>
      <c r="JY20" s="32">
        <f>(Rent!GU21*12*'City Affordability'!$D$1)/NB!D19</f>
        <v>0.25922891625194117</v>
      </c>
      <c r="JZ20" s="32">
        <f>(Rent!GV21*12*'City Affordability'!$D$1)/NB!E19</f>
        <v>0.23736524577193155</v>
      </c>
      <c r="KA20" s="37">
        <f>(Rent!GY21*12*'City Affordability'!$D$1)/NS!C19</f>
        <v>0.80770712909441233</v>
      </c>
      <c r="KB20" s="32">
        <f>(Rent!GZ21*12*'City Affordability'!$D$1)/NS!D19</f>
        <v>0.36998706338939197</v>
      </c>
      <c r="KC20" s="32">
        <f>(Rent!HA21*12*'City Affordability'!$D$1)/NS!E19</f>
        <v>0.31308981902964361</v>
      </c>
      <c r="KD20" s="37">
        <f>(Rent!HD21*12*'City Affordability'!$D$1)/PEI!C19</f>
        <v>0.50142450142450146</v>
      </c>
      <c r="KE20" s="32">
        <f>(Rent!HE21*12*'City Affordability'!$D$1)/PEI!D19</f>
        <v>0.28542806503814439</v>
      </c>
      <c r="KF20" s="32">
        <f>(Rent!HF21*12*'City Affordability'!$D$1)/PEI!E19</f>
        <v>0.22632863475618867</v>
      </c>
      <c r="KG20" s="37">
        <f>(Rent!HI21*12*'City Affordability'!$D$1)/NFL!C19</f>
        <v>0.41861610440778135</v>
      </c>
      <c r="KH20" s="32">
        <f>(Rent!HJ21*12*'City Affordability'!$D$1)/NFL!D19</f>
        <v>0.26095299008634476</v>
      </c>
      <c r="KI20" s="39">
        <f>(Rent!HK21*12*'City Affordability'!$D$1)/NFL!E19</f>
        <v>0.25308840906649477</v>
      </c>
      <c r="KJ20" s="43">
        <v>0.4</v>
      </c>
    </row>
    <row r="21" spans="1:296" x14ac:dyDescent="0.25">
      <c r="A21" s="45">
        <v>2003</v>
      </c>
      <c r="B21" s="34">
        <f t="shared" si="52"/>
        <v>1.2103343936690201</v>
      </c>
      <c r="C21" s="13">
        <f t="shared" si="53"/>
        <v>126.37377445475741</v>
      </c>
      <c r="D21" s="32">
        <f t="shared" si="0"/>
        <v>1.0241291023353247</v>
      </c>
      <c r="E21" s="32">
        <f t="shared" si="0"/>
        <v>1.1637830708355963</v>
      </c>
      <c r="F21" s="32">
        <f t="shared" si="54"/>
        <v>0.64504521898626976</v>
      </c>
      <c r="G21" s="13">
        <f t="shared" si="55"/>
        <v>115.35128636058467</v>
      </c>
      <c r="H21" s="32">
        <f t="shared" si="1"/>
        <v>0.55728396470242358</v>
      </c>
      <c r="I21" s="32">
        <f t="shared" si="1"/>
        <v>0.61432877998692359</v>
      </c>
      <c r="J21" s="32">
        <f t="shared" si="2"/>
        <v>0.58055248692098183</v>
      </c>
      <c r="K21" s="13">
        <f t="shared" si="56"/>
        <v>105.63981860222866</v>
      </c>
      <c r="L21" s="32">
        <f t="shared" si="3"/>
        <v>0.49761641736084156</v>
      </c>
      <c r="M21" s="32">
        <f t="shared" si="4"/>
        <v>0.54737805909692572</v>
      </c>
      <c r="N21" s="110">
        <f t="shared" si="57"/>
        <v>0.69826984250135771</v>
      </c>
      <c r="O21" s="34">
        <f t="shared" si="5"/>
        <v>-0.21033439366902007</v>
      </c>
      <c r="P21" s="32">
        <f t="shared" si="6"/>
        <v>0.35495478101373024</v>
      </c>
      <c r="Q21" s="48">
        <f t="shared" si="7"/>
        <v>0.41944751307901817</v>
      </c>
      <c r="R21" s="36">
        <f>BC!C20</f>
        <v>6444.5</v>
      </c>
      <c r="S21" s="13">
        <f>BC!D20</f>
        <v>13673.46</v>
      </c>
      <c r="T21" s="52">
        <f>BC!E20</f>
        <v>18086.22</v>
      </c>
      <c r="U21" s="36">
        <f>Rent!C22</f>
        <v>650</v>
      </c>
      <c r="V21" s="13">
        <f>Rent!D22</f>
        <v>550</v>
      </c>
      <c r="W21" s="13">
        <f>Rent!E22</f>
        <v>625</v>
      </c>
      <c r="X21" s="13">
        <f>Rent!I22</f>
        <v>735</v>
      </c>
      <c r="Y21" s="13">
        <f>Rent!J22</f>
        <v>635</v>
      </c>
      <c r="Z21" s="13">
        <f>Rent!K22</f>
        <v>700</v>
      </c>
      <c r="AA21" s="13">
        <f>Rent!O22</f>
        <v>875</v>
      </c>
      <c r="AB21" s="13">
        <f>Rent!P22</f>
        <v>750</v>
      </c>
      <c r="AC21" s="52">
        <f>Rent!Q22</f>
        <v>825</v>
      </c>
      <c r="AD21" s="4">
        <v>102</v>
      </c>
      <c r="AE21" s="4">
        <v>101.9</v>
      </c>
      <c r="AF21" s="37">
        <f>(Rent!V22*12*'City Affordability'!$D$1)/BC!C20</f>
        <v>0.6393048335790209</v>
      </c>
      <c r="AG21" s="32">
        <f>(Rent!W22*12*'City Affordability'!$D$1)/BC!D20</f>
        <v>0.36157636764944645</v>
      </c>
      <c r="AH21" s="39">
        <f>(Rent!X22*12*'City Affordability'!$D$1)/BC!E20</f>
        <v>0.3489949807090702</v>
      </c>
      <c r="AI21" s="37">
        <f t="shared" si="58"/>
        <v>1.1908306043465318</v>
      </c>
      <c r="AJ21" s="13">
        <f t="shared" si="59"/>
        <v>140.36206920994061</v>
      </c>
      <c r="AK21" s="32">
        <f t="shared" si="8"/>
        <v>1.0122060136945519</v>
      </c>
      <c r="AL21" s="32">
        <f t="shared" si="8"/>
        <v>1.1908306043465318</v>
      </c>
      <c r="AM21" s="32">
        <f t="shared" si="60"/>
        <v>0.65562746910985958</v>
      </c>
      <c r="AN21" s="13">
        <f t="shared" si="61"/>
        <v>125.7378143883145</v>
      </c>
      <c r="AO21" s="32">
        <f t="shared" si="9"/>
        <v>0.57997814575102968</v>
      </c>
      <c r="AP21" s="32">
        <f t="shared" si="9"/>
        <v>0.63041102799024962</v>
      </c>
      <c r="AQ21" s="32">
        <f t="shared" si="62"/>
        <v>0.50483319203684218</v>
      </c>
      <c r="AR21" s="13">
        <f t="shared" si="63"/>
        <v>115.182448438203</v>
      </c>
      <c r="AS21" s="32">
        <f t="shared" si="10"/>
        <v>0.44732054990606268</v>
      </c>
      <c r="AT21" s="32">
        <f t="shared" si="10"/>
        <v>0.49205260489666897</v>
      </c>
      <c r="AU21" s="110">
        <f t="shared" si="64"/>
        <v>0.83358142304257221</v>
      </c>
      <c r="AV21" s="34">
        <f t="shared" si="65"/>
        <v>-0.19083060434653176</v>
      </c>
      <c r="AW21" s="32">
        <f t="shared" si="11"/>
        <v>0.34437253089014042</v>
      </c>
      <c r="AX21" s="48">
        <f t="shared" si="12"/>
        <v>0.49516680796315782</v>
      </c>
      <c r="AY21" s="36">
        <f>AB!D20</f>
        <v>5038.5</v>
      </c>
      <c r="AZ21" s="13">
        <f>AB!E20</f>
        <v>11897</v>
      </c>
      <c r="BA21" s="52">
        <f>AB!F20</f>
        <v>18778.48</v>
      </c>
      <c r="BB21" s="36">
        <f>Rent!AB22</f>
        <v>500</v>
      </c>
      <c r="BC21" s="13">
        <f>Rent!AC22</f>
        <v>425</v>
      </c>
      <c r="BD21" s="13">
        <f>Rent!AD22</f>
        <v>500</v>
      </c>
      <c r="BE21" s="13">
        <f>Rent!AH22</f>
        <v>650</v>
      </c>
      <c r="BF21" s="13">
        <f>Rent!AI22</f>
        <v>575</v>
      </c>
      <c r="BG21" s="13">
        <f>Rent!AJ22</f>
        <v>625</v>
      </c>
      <c r="BH21" s="13">
        <f>Rent!AN22</f>
        <v>790</v>
      </c>
      <c r="BI21" s="13">
        <f>Rent!AO22</f>
        <v>700</v>
      </c>
      <c r="BJ21" s="52">
        <f>Rent!AP22</f>
        <v>770</v>
      </c>
      <c r="BK21" s="103">
        <v>103.5</v>
      </c>
      <c r="BL21" s="5">
        <v>101.4</v>
      </c>
      <c r="BM21" s="37">
        <f t="shared" si="66"/>
        <v>1.1789222983030665</v>
      </c>
      <c r="BN21" s="13">
        <f t="shared" si="67"/>
        <v>147.38017267043767</v>
      </c>
      <c r="BO21" s="32">
        <f t="shared" si="13"/>
        <v>0.98838940160762134</v>
      </c>
      <c r="BP21" s="32">
        <f t="shared" si="13"/>
        <v>1.1312890741292052</v>
      </c>
      <c r="BQ21" s="32">
        <f t="shared" si="68"/>
        <v>0.57493485752710771</v>
      </c>
      <c r="BR21" s="13">
        <f t="shared" si="69"/>
        <v>125.61538224187994</v>
      </c>
      <c r="BS21" s="32">
        <f t="shared" si="14"/>
        <v>0.50432882239219967</v>
      </c>
      <c r="BT21" s="32">
        <f t="shared" si="14"/>
        <v>0.55476170463141972</v>
      </c>
      <c r="BU21" s="32">
        <f t="shared" si="70"/>
        <v>0.44412540312101939</v>
      </c>
      <c r="BV21" s="13">
        <f t="shared" si="71"/>
        <v>117.70818554434695</v>
      </c>
      <c r="BW21" s="32">
        <f t="shared" si="15"/>
        <v>0.39939334813041311</v>
      </c>
      <c r="BX21" s="32">
        <f t="shared" si="15"/>
        <v>0.42687161048178557</v>
      </c>
      <c r="BY21" s="110">
        <f t="shared" si="72"/>
        <v>0.74426912771658227</v>
      </c>
      <c r="BZ21" s="34">
        <f t="shared" si="73"/>
        <v>-0.1789222983030665</v>
      </c>
      <c r="CA21" s="32">
        <f t="shared" si="16"/>
        <v>0.42506514247289229</v>
      </c>
      <c r="CB21" s="48">
        <f t="shared" si="17"/>
        <v>0.55587459687898066</v>
      </c>
      <c r="CC21" s="13">
        <f>AB!D20</f>
        <v>5038.5</v>
      </c>
      <c r="CD21" s="13">
        <f>AB!E20</f>
        <v>11897</v>
      </c>
      <c r="CE21" s="52">
        <f>AB!F20</f>
        <v>18778.48</v>
      </c>
      <c r="CF21" s="36">
        <f>Rent!AV22</f>
        <v>495</v>
      </c>
      <c r="CG21" s="13">
        <f>Rent!AW22</f>
        <v>415</v>
      </c>
      <c r="CH21" s="13">
        <f>Rent!AX22</f>
        <v>475</v>
      </c>
      <c r="CI21" s="13">
        <f>Rent!BB22</f>
        <v>570</v>
      </c>
      <c r="CJ21" s="13">
        <f>Rent!BC22</f>
        <v>500</v>
      </c>
      <c r="CK21" s="13">
        <f>Rent!BD22</f>
        <v>550</v>
      </c>
      <c r="CL21" s="13">
        <f>Rent!BH22</f>
        <v>695</v>
      </c>
      <c r="CM21" s="13">
        <f>Rent!BI22</f>
        <v>625</v>
      </c>
      <c r="CN21" s="52">
        <f>Rent!BJ22</f>
        <v>668</v>
      </c>
      <c r="CO21" s="4">
        <v>105.3</v>
      </c>
      <c r="CP21" s="5">
        <v>101.4</v>
      </c>
      <c r="CQ21" s="37">
        <f>(Rent!BO22*12*'City Affordability'!$D$1)/SK!C20</f>
        <v>0.44943675529842791</v>
      </c>
      <c r="CR21" s="32">
        <f>(Rent!BP22*12*'City Affordability'!$D$1)/SK!D20</f>
        <v>0.3114220388292438</v>
      </c>
      <c r="CS21" s="32">
        <f>(Rent!BQ22*12*'City Affordability'!$D$1)/SK!E20</f>
        <v>0.25251017291828393</v>
      </c>
      <c r="CT21" s="37">
        <f>(Rent!BT22*12*'City Affordability'!$D$1)/SK!C20</f>
        <v>0.47776801207941766</v>
      </c>
      <c r="CU21" s="32">
        <f>(Rent!BU22*12*'City Affordability'!$D$1)/SK!D20</f>
        <v>0.29807538002227618</v>
      </c>
      <c r="CV21" s="32">
        <f>(Rent!BV22*12*'City Affordability'!$D$1)/SK!E20</f>
        <v>0.24611211110447609</v>
      </c>
      <c r="CW21" s="37">
        <f t="shared" si="74"/>
        <v>0.77175963352196175</v>
      </c>
      <c r="CX21" s="13">
        <f t="shared" si="75"/>
        <v>140.19228120602415</v>
      </c>
      <c r="CY21" s="32">
        <f t="shared" si="18"/>
        <v>0.64672594987873888</v>
      </c>
      <c r="CZ21" s="32">
        <f t="shared" si="18"/>
        <v>0.7243330638641875</v>
      </c>
      <c r="DA21" s="32">
        <f t="shared" si="76"/>
        <v>0.47273289046809824</v>
      </c>
      <c r="DB21" s="13">
        <f t="shared" si="77"/>
        <v>98.730545562887599</v>
      </c>
      <c r="DC21" s="32">
        <f t="shared" si="19"/>
        <v>0.38374787579175035</v>
      </c>
      <c r="DD21" s="32">
        <f t="shared" si="19"/>
        <v>0.44399814614552757</v>
      </c>
      <c r="DE21" s="32">
        <f t="shared" si="78"/>
        <v>0.40620563737261117</v>
      </c>
      <c r="DF21" s="13">
        <f t="shared" si="79"/>
        <v>118.16309545876871</v>
      </c>
      <c r="DG21" s="32">
        <f t="shared" si="20"/>
        <v>0.33385025821561481</v>
      </c>
      <c r="DH21" s="32">
        <f t="shared" si="20"/>
        <v>0.38081778503682295</v>
      </c>
      <c r="DI21" s="110">
        <f t="shared" si="80"/>
        <v>0.56696308272702778</v>
      </c>
      <c r="DJ21" s="34">
        <f t="shared" si="81"/>
        <v>0.22824036647803825</v>
      </c>
      <c r="DK21" s="32">
        <f t="shared" si="21"/>
        <v>0.5272671095319017</v>
      </c>
      <c r="DL21" s="48">
        <f t="shared" si="22"/>
        <v>0.59379436262738883</v>
      </c>
      <c r="DM21" s="36">
        <f>MN!C20</f>
        <v>5566.5</v>
      </c>
      <c r="DN21" s="13">
        <f>MN!D20</f>
        <v>12946</v>
      </c>
      <c r="DO21" s="52">
        <f>MN!E20</f>
        <v>18906.68</v>
      </c>
      <c r="DP21" s="36">
        <f>Rent!BZ22</f>
        <v>358</v>
      </c>
      <c r="DQ21" s="13">
        <f>Rent!CA22</f>
        <v>300</v>
      </c>
      <c r="DR21" s="13">
        <f>Rent!CB22</f>
        <v>336</v>
      </c>
      <c r="DS21" s="13">
        <f>Rent!CF22</f>
        <v>510</v>
      </c>
      <c r="DT21" s="13">
        <f>Rent!CG22</f>
        <v>414</v>
      </c>
      <c r="DU21" s="13">
        <f>Rent!CH22</f>
        <v>479</v>
      </c>
      <c r="DV21" s="13">
        <f>Rent!CL22</f>
        <v>640</v>
      </c>
      <c r="DW21" s="13">
        <f>Rent!CM22</f>
        <v>526</v>
      </c>
      <c r="DX21" s="52">
        <f>Rent!CN22</f>
        <v>600</v>
      </c>
      <c r="DY21" s="4">
        <v>101.8</v>
      </c>
      <c r="DZ21" s="5">
        <v>101.5</v>
      </c>
      <c r="EA21" s="37">
        <f t="shared" si="82"/>
        <v>1.2951723532766866</v>
      </c>
      <c r="EB21" s="13">
        <f t="shared" si="83"/>
        <v>182.18013417498219</v>
      </c>
      <c r="EC21" s="32">
        <f t="shared" si="23"/>
        <v>1.0968600552817469</v>
      </c>
      <c r="ED21" s="32">
        <f t="shared" si="23"/>
        <v>1.2284832619155563</v>
      </c>
      <c r="EE21" s="32">
        <f t="shared" si="84"/>
        <v>0.74065877531194901</v>
      </c>
      <c r="EF21" s="13">
        <f t="shared" si="85"/>
        <v>172.77335495213336</v>
      </c>
      <c r="EG21" s="32">
        <f t="shared" si="24"/>
        <v>0.67168007679628439</v>
      </c>
      <c r="EH21" s="32">
        <f t="shared" si="24"/>
        <v>0.72858750307170761</v>
      </c>
      <c r="EI21" s="32">
        <f t="shared" si="86"/>
        <v>0.64965368045051308</v>
      </c>
      <c r="EJ21" s="13">
        <f t="shared" si="87"/>
        <v>168.40022338165616</v>
      </c>
      <c r="EK21" s="32">
        <f t="shared" si="25"/>
        <v>0.58468831240546182</v>
      </c>
      <c r="EL21" s="32">
        <f t="shared" si="25"/>
        <v>0.61717099642798745</v>
      </c>
      <c r="EM21" s="110">
        <f t="shared" si="88"/>
        <v>0.78973923980285776</v>
      </c>
      <c r="EN21" s="34">
        <f t="shared" si="89"/>
        <v>-0.29517235327668656</v>
      </c>
      <c r="EO21" s="32">
        <f t="shared" si="26"/>
        <v>0.25934122468805099</v>
      </c>
      <c r="EP21" s="48">
        <f t="shared" si="27"/>
        <v>0.35034631954948692</v>
      </c>
      <c r="EQ21" s="36">
        <f>ON!C20</f>
        <v>6837.7</v>
      </c>
      <c r="ER21" s="13">
        <f>ON!D20</f>
        <v>13917.34</v>
      </c>
      <c r="ES21" s="52">
        <f>ON!E20</f>
        <v>18471.38</v>
      </c>
      <c r="ET21" s="36">
        <f>Rent!CT22</f>
        <v>738</v>
      </c>
      <c r="EU21" s="13">
        <f>Rent!CU22</f>
        <v>625</v>
      </c>
      <c r="EV21" s="13">
        <f>Rent!CV22</f>
        <v>700</v>
      </c>
      <c r="EW21" s="13">
        <f>Rent!CZ22</f>
        <v>859</v>
      </c>
      <c r="EX21" s="13">
        <f>Rent!DA22</f>
        <v>779</v>
      </c>
      <c r="EY21" s="13">
        <f>Rent!DB22</f>
        <v>845</v>
      </c>
      <c r="EZ21" s="13">
        <f>Rent!DF22</f>
        <v>1000</v>
      </c>
      <c r="FA21" s="13">
        <f>Rent!DG22</f>
        <v>900</v>
      </c>
      <c r="FB21" s="52">
        <f>Rent!DH22</f>
        <v>950</v>
      </c>
      <c r="FC21" s="4">
        <v>103</v>
      </c>
      <c r="FD21" s="5">
        <v>101.6</v>
      </c>
      <c r="FE21" s="37">
        <f t="shared" si="90"/>
        <v>1.1056349357240007</v>
      </c>
      <c r="FF21" s="13">
        <f t="shared" si="91"/>
        <v>167.03959908546244</v>
      </c>
      <c r="FG21" s="32">
        <f t="shared" si="28"/>
        <v>0.96523684864793724</v>
      </c>
      <c r="FH21" s="32">
        <f t="shared" si="28"/>
        <v>1.0880851748394929</v>
      </c>
      <c r="FI21" s="32">
        <f t="shared" si="92"/>
        <v>0.64667529858435591</v>
      </c>
      <c r="FJ21" s="13">
        <f t="shared" si="93"/>
        <v>158.39233646659491</v>
      </c>
      <c r="FK21" s="32">
        <f t="shared" si="29"/>
        <v>0.59494127469760749</v>
      </c>
      <c r="FL21" s="32">
        <f t="shared" si="29"/>
        <v>0.63374179261266883</v>
      </c>
      <c r="FM21" s="32">
        <f t="shared" si="94"/>
        <v>0.58403865872501126</v>
      </c>
      <c r="FN21" s="13">
        <f t="shared" si="95"/>
        <v>152.84052618680849</v>
      </c>
      <c r="FO21" s="32">
        <f t="shared" si="30"/>
        <v>0.51972294436041055</v>
      </c>
      <c r="FP21" s="32">
        <f t="shared" si="30"/>
        <v>0.568446970394199</v>
      </c>
      <c r="FQ21" s="110">
        <f t="shared" si="96"/>
        <v>0.70199043538031791</v>
      </c>
      <c r="FR21" s="34">
        <f t="shared" si="97"/>
        <v>-0.10563493572400073</v>
      </c>
      <c r="FS21" s="32">
        <f t="shared" si="31"/>
        <v>0.35332470141564409</v>
      </c>
      <c r="FT21" s="48">
        <f t="shared" si="32"/>
        <v>0.41596134127498874</v>
      </c>
      <c r="FU21" s="36">
        <f>ON!C20</f>
        <v>6837.7</v>
      </c>
      <c r="FV21" s="13">
        <f>ON!D20</f>
        <v>13917.34</v>
      </c>
      <c r="FW21" s="52">
        <f>ON!E20</f>
        <v>18471.38</v>
      </c>
      <c r="FX21" s="36">
        <f>Rent!DN22</f>
        <v>630</v>
      </c>
      <c r="FY21" s="13">
        <f>Rent!DO22</f>
        <v>550</v>
      </c>
      <c r="FZ21" s="13">
        <f>Rent!DP22</f>
        <v>620</v>
      </c>
      <c r="GA21" s="13">
        <f>Rent!DT22</f>
        <v>750</v>
      </c>
      <c r="GB21" s="13">
        <f>Rent!DU22</f>
        <v>690</v>
      </c>
      <c r="GC21" s="13">
        <f>Rent!DV22</f>
        <v>735</v>
      </c>
      <c r="GD21" s="13">
        <f>Rent!DZ22</f>
        <v>899</v>
      </c>
      <c r="GE21" s="13">
        <f>Rent!EA22</f>
        <v>800</v>
      </c>
      <c r="GF21" s="52">
        <f>Rent!EB22</f>
        <v>875</v>
      </c>
      <c r="GG21" s="32">
        <v>102.5</v>
      </c>
      <c r="GH21" s="5">
        <v>101.6</v>
      </c>
      <c r="GI21" s="37">
        <f t="shared" si="98"/>
        <v>0.86169325942934027</v>
      </c>
      <c r="GJ21" s="13">
        <f t="shared" si="99"/>
        <v>151.50820779118607</v>
      </c>
      <c r="GK21" s="32">
        <f t="shared" si="33"/>
        <v>0.70199043538031791</v>
      </c>
      <c r="GL21" s="32">
        <f t="shared" si="33"/>
        <v>0.82483876157187364</v>
      </c>
      <c r="GM21" s="32">
        <f t="shared" si="100"/>
        <v>0.52596257618194275</v>
      </c>
      <c r="GN21" s="13">
        <f t="shared" si="101"/>
        <v>154.09780740769199</v>
      </c>
      <c r="GO21" s="32">
        <f t="shared" si="34"/>
        <v>0.47422855229519434</v>
      </c>
      <c r="GP21" s="32">
        <f t="shared" si="34"/>
        <v>0.5173402388674847</v>
      </c>
      <c r="GQ21" s="32">
        <f t="shared" si="102"/>
        <v>0.48724026033788487</v>
      </c>
      <c r="GR21" s="13">
        <f t="shared" si="103"/>
        <v>159.89601210088256</v>
      </c>
      <c r="GS21" s="32">
        <f t="shared" si="35"/>
        <v>0.44111484902589843</v>
      </c>
      <c r="GT21" s="32">
        <f t="shared" si="35"/>
        <v>0.47099891832662205</v>
      </c>
      <c r="GU21" s="110">
        <f t="shared" si="104"/>
        <v>0.59581438202904491</v>
      </c>
      <c r="GV21" s="34">
        <f t="shared" si="105"/>
        <v>0.13830674057065973</v>
      </c>
      <c r="GW21" s="32">
        <f t="shared" si="36"/>
        <v>0.47403742381805725</v>
      </c>
      <c r="GX21" s="48">
        <f t="shared" si="37"/>
        <v>0.51275973966211508</v>
      </c>
      <c r="GY21" s="36">
        <f>ON!C20</f>
        <v>6837.7</v>
      </c>
      <c r="GZ21" s="13">
        <f>ON!D20</f>
        <v>13917.34</v>
      </c>
      <c r="HA21" s="52">
        <f>ON!E20</f>
        <v>18471.38</v>
      </c>
      <c r="HB21" s="36">
        <f>Rent!EH22</f>
        <v>491</v>
      </c>
      <c r="HC21" s="13">
        <f>Rent!EI22</f>
        <v>400</v>
      </c>
      <c r="HD21" s="13">
        <f>Rent!EJ22</f>
        <v>470</v>
      </c>
      <c r="HE21" s="13">
        <f>Rent!EN22</f>
        <v>610</v>
      </c>
      <c r="HF21" s="13">
        <f>Rent!EO22</f>
        <v>550</v>
      </c>
      <c r="HG21" s="13">
        <f>Rent!EP22</f>
        <v>600</v>
      </c>
      <c r="HH21" s="13">
        <f>Rent!ET22</f>
        <v>750</v>
      </c>
      <c r="HI21" s="13">
        <f>Rent!EU22</f>
        <v>679</v>
      </c>
      <c r="HJ21" s="52">
        <f>Rent!EV22</f>
        <v>725</v>
      </c>
      <c r="HK21" s="4">
        <v>102.7</v>
      </c>
      <c r="HL21" s="5">
        <v>101.6</v>
      </c>
      <c r="HM21" s="37">
        <f t="shared" si="118"/>
        <v>0.71022096749851293</v>
      </c>
      <c r="HN21" s="13">
        <f t="shared" si="106"/>
        <v>97.910334147583441</v>
      </c>
      <c r="HO21" s="32">
        <f t="shared" si="39"/>
        <v>0.60368782237373597</v>
      </c>
      <c r="HP21" s="32">
        <f t="shared" si="39"/>
        <v>0.67470991912358735</v>
      </c>
      <c r="HQ21" s="32">
        <f t="shared" si="119"/>
        <v>0.41362018580216736</v>
      </c>
      <c r="HR21" s="13">
        <f t="shared" si="107"/>
        <v>95.698277176621119</v>
      </c>
      <c r="HS21" s="32">
        <f t="shared" si="41"/>
        <v>0.34113005014611741</v>
      </c>
      <c r="HT21" s="32">
        <f t="shared" si="41"/>
        <v>0.38377130641438206</v>
      </c>
      <c r="HU21" s="32">
        <f t="shared" si="120"/>
        <v>0.34545182773911748</v>
      </c>
      <c r="HV21" s="13">
        <f t="shared" si="108"/>
        <v>89.034709834709247</v>
      </c>
      <c r="HW21" s="32">
        <f t="shared" si="43"/>
        <v>0.29894869708192856</v>
      </c>
      <c r="HX21" s="32">
        <f t="shared" si="43"/>
        <v>0.33216521897992063</v>
      </c>
      <c r="HY21" s="112">
        <f t="shared" si="109"/>
        <v>0.39949929421791353</v>
      </c>
      <c r="HZ21" s="34">
        <f t="shared" si="123"/>
        <v>0.28977903250148707</v>
      </c>
      <c r="IA21" s="32">
        <f t="shared" si="121"/>
        <v>0.58637981419783269</v>
      </c>
      <c r="IB21" s="32">
        <f t="shared" si="122"/>
        <v>0.65454817226088258</v>
      </c>
      <c r="IC21" s="36">
        <f>QU!C20</f>
        <v>6758.46</v>
      </c>
      <c r="ID21" s="13">
        <f>QU!D20</f>
        <v>14070.88</v>
      </c>
      <c r="IE21" s="52">
        <f>QU!E20</f>
        <v>18063.3</v>
      </c>
      <c r="IF21" s="36">
        <f>Rent!FB22</f>
        <v>400</v>
      </c>
      <c r="IG21" s="13">
        <f>Rent!FC22</f>
        <v>340</v>
      </c>
      <c r="IH21" s="13">
        <f>Rent!FD22</f>
        <v>380</v>
      </c>
      <c r="II21" s="13">
        <f>Rent!FH22</f>
        <v>485</v>
      </c>
      <c r="IJ21" s="13">
        <f>Rent!FI22</f>
        <v>400</v>
      </c>
      <c r="IK21" s="13">
        <f>Rent!FJ22</f>
        <v>450</v>
      </c>
      <c r="IL21" s="13">
        <f>Rent!FN22</f>
        <v>520</v>
      </c>
      <c r="IM21" s="13">
        <f>Rent!FO22</f>
        <v>450</v>
      </c>
      <c r="IN21" s="52">
        <f>Rent!FP22</f>
        <v>500</v>
      </c>
      <c r="IO21" s="4">
        <v>102.4</v>
      </c>
      <c r="IP21" s="5">
        <v>102.1</v>
      </c>
      <c r="IQ21" s="37">
        <f t="shared" si="110"/>
        <v>0.6924654433110502</v>
      </c>
      <c r="IR21" s="13">
        <f t="shared" si="111"/>
        <v>98.493133755604802</v>
      </c>
      <c r="IS21" s="32">
        <f t="shared" si="47"/>
        <v>0.58593229818627324</v>
      </c>
      <c r="IT21" s="32">
        <f t="shared" si="47"/>
        <v>0.64807663284239314</v>
      </c>
      <c r="IU21" s="32">
        <f t="shared" si="112"/>
        <v>0.40935606017534087</v>
      </c>
      <c r="IV21" s="13">
        <f t="shared" si="113"/>
        <v>93.512814759042001</v>
      </c>
      <c r="IW21" s="32">
        <f t="shared" si="48"/>
        <v>0.34113005014611741</v>
      </c>
      <c r="IX21" s="32">
        <f t="shared" si="48"/>
        <v>0.38377130641438206</v>
      </c>
      <c r="IY21" s="32">
        <f t="shared" si="114"/>
        <v>0.35873843649831427</v>
      </c>
      <c r="IZ21" s="13">
        <f t="shared" si="115"/>
        <v>90.031311114629816</v>
      </c>
      <c r="JA21" s="32">
        <f t="shared" si="49"/>
        <v>0.31555695803092459</v>
      </c>
      <c r="JB21" s="32">
        <f t="shared" si="49"/>
        <v>0.34678048861503713</v>
      </c>
      <c r="JC21" s="110">
        <f t="shared" si="116"/>
        <v>0.42169369945224205</v>
      </c>
      <c r="JD21" s="34">
        <f t="shared" si="117"/>
        <v>0.3075345566889498</v>
      </c>
      <c r="JE21" s="32">
        <f t="shared" si="50"/>
        <v>0.59064393982465913</v>
      </c>
      <c r="JF21" s="48">
        <f t="shared" si="51"/>
        <v>0.64126156350168573</v>
      </c>
      <c r="JG21" s="36">
        <f>QU!C20</f>
        <v>6758.46</v>
      </c>
      <c r="JH21" s="13">
        <f>QU!D20</f>
        <v>14070.88</v>
      </c>
      <c r="JI21" s="52">
        <f>QU!E20</f>
        <v>18063.3</v>
      </c>
      <c r="JJ21" s="36">
        <f>Rent!FV22</f>
        <v>390</v>
      </c>
      <c r="JK21" s="13">
        <f>Rent!FW22</f>
        <v>330</v>
      </c>
      <c r="JL21" s="13">
        <f>Rent!FX22</f>
        <v>365</v>
      </c>
      <c r="JM21" s="13">
        <f>Rent!GB22</f>
        <v>480</v>
      </c>
      <c r="JN21" s="13">
        <f>Rent!GC22</f>
        <v>400</v>
      </c>
      <c r="JO21" s="13">
        <f>Rent!GD22</f>
        <v>450</v>
      </c>
      <c r="JP21" s="13">
        <f>Rent!GH22</f>
        <v>540</v>
      </c>
      <c r="JQ21" s="13">
        <f>Rent!GI22</f>
        <v>475</v>
      </c>
      <c r="JR21" s="52">
        <f>Rent!GJ22</f>
        <v>522</v>
      </c>
      <c r="JS21" s="4">
        <v>102.6</v>
      </c>
      <c r="JT21" s="5">
        <v>102.1</v>
      </c>
      <c r="JU21" s="42">
        <f>(Rent!GO22*12*'City Affordability'!$D$1)/NB!C20</f>
        <v>1.1376201034737621</v>
      </c>
      <c r="JV21" s="32">
        <f>(Rent!GP22*12*'City Affordability'!$D$1)/NB!D20</f>
        <v>0.3174123337363966</v>
      </c>
      <c r="JW21" s="32">
        <f>(Rent!GQ22*12*'City Affordability'!$D$1)/NB!E20</f>
        <v>0.30240631397798418</v>
      </c>
      <c r="JX21" s="42">
        <f>(Rent!GT22*12*'City Affordability'!$D$1)/NB!C20</f>
        <v>0.88218773096821879</v>
      </c>
      <c r="JY21" s="32">
        <f>(Rent!GU22*12*'City Affordability'!$D$1)/NB!D20</f>
        <v>0.25574365175332525</v>
      </c>
      <c r="JZ21" s="32">
        <f>(Rent!GV22*12*'City Affordability'!$D$1)/NB!E20</f>
        <v>0.23926653413642701</v>
      </c>
      <c r="KA21" s="37">
        <f>(Rent!GY22*12*'City Affordability'!$D$1)/NS!C20</f>
        <v>0.82702858792954081</v>
      </c>
      <c r="KB21" s="32">
        <f>(Rent!GZ22*12*'City Affordability'!$D$1)/NS!D20</f>
        <v>0.38098282061526167</v>
      </c>
      <c r="KC21" s="32">
        <f>(Rent!HA22*12*'City Affordability'!$D$1)/NS!E20</f>
        <v>0.31503814915087375</v>
      </c>
      <c r="KD21" s="37">
        <f>(Rent!HD22*12*'City Affordability'!$D$1)/PEI!C20</f>
        <v>0.52384434153871151</v>
      </c>
      <c r="KE21" s="32">
        <f>(Rent!HE22*12*'City Affordability'!$D$1)/PEI!D20</f>
        <v>0.28087021755438862</v>
      </c>
      <c r="KF21" s="32">
        <f>(Rent!HF22*12*'City Affordability'!$D$1)/PEI!E20</f>
        <v>0.23003941030506495</v>
      </c>
      <c r="KG21" s="37">
        <f>(Rent!HI22*12*'City Affordability'!$D$1)/NFL!C20</f>
        <v>0.45925015365703747</v>
      </c>
      <c r="KH21" s="32">
        <f>(Rent!HJ22*12*'City Affordability'!$D$1)/NFL!D20</f>
        <v>0.26349125918419053</v>
      </c>
      <c r="KI21" s="39">
        <f>(Rent!HK22*12*'City Affordability'!$D$1)/NFL!E20</f>
        <v>0.25659618387276045</v>
      </c>
      <c r="KJ21" s="43">
        <v>0.4</v>
      </c>
    </row>
    <row r="22" spans="1:296" x14ac:dyDescent="0.25">
      <c r="A22" s="45">
        <v>2004</v>
      </c>
      <c r="B22" s="34">
        <f t="shared" si="52"/>
        <v>1.2279069767441861</v>
      </c>
      <c r="C22" s="13">
        <f t="shared" si="53"/>
        <v>128.20856793145657</v>
      </c>
      <c r="D22" s="32">
        <f t="shared" si="0"/>
        <v>1.0418604651162791</v>
      </c>
      <c r="E22" s="32">
        <f t="shared" si="0"/>
        <v>1.1627906976744187</v>
      </c>
      <c r="F22" s="32">
        <f t="shared" si="54"/>
        <v>0.65319346283982394</v>
      </c>
      <c r="G22" s="13">
        <f t="shared" si="55"/>
        <v>116.80840964810291</v>
      </c>
      <c r="H22" s="32">
        <f t="shared" si="1"/>
        <v>0.56610100112784745</v>
      </c>
      <c r="I22" s="32">
        <f t="shared" si="1"/>
        <v>0.60964723198383564</v>
      </c>
      <c r="J22" s="32">
        <f t="shared" si="2"/>
        <v>0.58495739341232811</v>
      </c>
      <c r="K22" s="13">
        <f t="shared" si="56"/>
        <v>106.44135426556471</v>
      </c>
      <c r="L22" s="32">
        <f t="shared" si="3"/>
        <v>0.50280045613531577</v>
      </c>
      <c r="M22" s="32">
        <f t="shared" si="4"/>
        <v>0.55866717348368411</v>
      </c>
      <c r="N22" s="110">
        <f t="shared" si="57"/>
        <v>0.71162790697674416</v>
      </c>
      <c r="O22" s="34">
        <f t="shared" si="5"/>
        <v>-0.22790697674418614</v>
      </c>
      <c r="P22" s="32">
        <f t="shared" si="6"/>
        <v>0.34680653716017606</v>
      </c>
      <c r="Q22" s="48">
        <f t="shared" si="7"/>
        <v>0.41504260658767189</v>
      </c>
      <c r="R22" s="36">
        <f>BC!C21</f>
        <v>6450</v>
      </c>
      <c r="S22" s="13">
        <f>BC!D21</f>
        <v>13778.46</v>
      </c>
      <c r="T22" s="52">
        <f>BC!E21</f>
        <v>18257.740000000002</v>
      </c>
      <c r="U22" s="36">
        <f>Rent!C23</f>
        <v>660</v>
      </c>
      <c r="V22" s="13">
        <f>Rent!D23</f>
        <v>560</v>
      </c>
      <c r="W22" s="13">
        <f>Rent!E23</f>
        <v>625</v>
      </c>
      <c r="X22" s="13">
        <f>Rent!I23</f>
        <v>750</v>
      </c>
      <c r="Y22" s="13">
        <f>Rent!J23</f>
        <v>650</v>
      </c>
      <c r="Z22" s="13">
        <f>Rent!K23</f>
        <v>700</v>
      </c>
      <c r="AA22" s="13">
        <f>Rent!O23</f>
        <v>890</v>
      </c>
      <c r="AB22" s="13">
        <f>Rent!P23</f>
        <v>765</v>
      </c>
      <c r="AC22" s="52">
        <f>Rent!Q23</f>
        <v>850</v>
      </c>
      <c r="AD22" s="4">
        <v>104</v>
      </c>
      <c r="AE22" s="4">
        <v>103.2</v>
      </c>
      <c r="AF22" s="37">
        <f>(Rent!V23*12*'City Affordability'!$D$1)/BC!C21</f>
        <v>0.63875968992248067</v>
      </c>
      <c r="AG22" s="32">
        <f>(Rent!W23*12*'City Affordability'!$D$1)/BC!D21</f>
        <v>0.36520772277888824</v>
      </c>
      <c r="AH22" s="39">
        <f>(Rent!X23*12*'City Affordability'!$D$1)/BC!E21</f>
        <v>0.35009809538310871</v>
      </c>
      <c r="AI22" s="37">
        <f t="shared" si="58"/>
        <v>1.2252180808881841</v>
      </c>
      <c r="AJ22" s="13">
        <f t="shared" si="59"/>
        <v>144.4152883199275</v>
      </c>
      <c r="AK22" s="32">
        <f t="shared" si="8"/>
        <v>1.070578905630452</v>
      </c>
      <c r="AL22" s="32">
        <f t="shared" si="8"/>
        <v>1.1895321173671689</v>
      </c>
      <c r="AM22" s="32">
        <f t="shared" si="60"/>
        <v>0.64192458867447511</v>
      </c>
      <c r="AN22" s="13">
        <f t="shared" si="61"/>
        <v>123.1098429900006</v>
      </c>
      <c r="AO22" s="32">
        <f t="shared" si="9"/>
        <v>0.56785636690434338</v>
      </c>
      <c r="AP22" s="32">
        <f t="shared" si="9"/>
        <v>0.61723518141776457</v>
      </c>
      <c r="AQ22" s="32">
        <f t="shared" si="62"/>
        <v>0.49711944118933016</v>
      </c>
      <c r="AR22" s="13">
        <f t="shared" si="63"/>
        <v>113.42248351657427</v>
      </c>
      <c r="AS22" s="32">
        <f t="shared" si="10"/>
        <v>0.43826650986464871</v>
      </c>
      <c r="AT22" s="32">
        <f t="shared" si="10"/>
        <v>0.46957126056926651</v>
      </c>
      <c r="AU22" s="110">
        <f t="shared" si="64"/>
        <v>0.83267248215701828</v>
      </c>
      <c r="AV22" s="34">
        <f t="shared" si="65"/>
        <v>-0.22521808088818407</v>
      </c>
      <c r="AW22" s="32">
        <f t="shared" si="11"/>
        <v>0.35807541132552489</v>
      </c>
      <c r="AX22" s="48">
        <f t="shared" si="12"/>
        <v>0.50288055881066984</v>
      </c>
      <c r="AY22" s="36">
        <f>AB!D21</f>
        <v>5044</v>
      </c>
      <c r="AZ22" s="13">
        <f>AB!E21</f>
        <v>12150.96</v>
      </c>
      <c r="BA22" s="52">
        <f>AB!F21</f>
        <v>19166.419999999998</v>
      </c>
      <c r="BB22" s="36">
        <f>Rent!AB23</f>
        <v>515</v>
      </c>
      <c r="BC22" s="13">
        <f>Rent!AC23</f>
        <v>450</v>
      </c>
      <c r="BD22" s="13">
        <f>Rent!AD23</f>
        <v>500</v>
      </c>
      <c r="BE22" s="13">
        <f>Rent!AH23</f>
        <v>650</v>
      </c>
      <c r="BF22" s="13">
        <f>Rent!AI23</f>
        <v>575</v>
      </c>
      <c r="BG22" s="13">
        <f>Rent!AJ23</f>
        <v>625</v>
      </c>
      <c r="BH22" s="13">
        <f>Rent!AN23</f>
        <v>794</v>
      </c>
      <c r="BI22" s="13">
        <f>Rent!AO23</f>
        <v>700</v>
      </c>
      <c r="BJ22" s="52">
        <f>Rent!AP23</f>
        <v>750</v>
      </c>
      <c r="BK22" s="103">
        <v>105.3</v>
      </c>
      <c r="BL22" s="5">
        <v>102.9</v>
      </c>
      <c r="BM22" s="37">
        <f t="shared" si="66"/>
        <v>1.1776367961934973</v>
      </c>
      <c r="BN22" s="13">
        <f t="shared" si="67"/>
        <v>147.21946867565424</v>
      </c>
      <c r="BO22" s="32">
        <f t="shared" si="13"/>
        <v>1.0111022997620935</v>
      </c>
      <c r="BP22" s="32">
        <f t="shared" si="13"/>
        <v>1.1062648691514672</v>
      </c>
      <c r="BQ22" s="32">
        <f t="shared" si="68"/>
        <v>0.56785636690434338</v>
      </c>
      <c r="BR22" s="13">
        <f t="shared" si="69"/>
        <v>124.06882910871531</v>
      </c>
      <c r="BS22" s="32">
        <f t="shared" si="14"/>
        <v>0.50366390803689587</v>
      </c>
      <c r="BT22" s="32">
        <f t="shared" si="14"/>
        <v>0.54316695964763284</v>
      </c>
      <c r="BU22" s="32">
        <f t="shared" si="70"/>
        <v>0.43513603479418694</v>
      </c>
      <c r="BV22" s="13">
        <f t="shared" si="71"/>
        <v>115.32570026540212</v>
      </c>
      <c r="BW22" s="32">
        <f t="shared" si="15"/>
        <v>0.39130938380772207</v>
      </c>
      <c r="BX22" s="32">
        <f t="shared" si="15"/>
        <v>0.41885756442778571</v>
      </c>
      <c r="BY22" s="110">
        <f t="shared" si="72"/>
        <v>0.74345757335448059</v>
      </c>
      <c r="BZ22" s="34">
        <f t="shared" si="73"/>
        <v>-0.17763679619349726</v>
      </c>
      <c r="CA22" s="32">
        <f t="shared" si="16"/>
        <v>0.43214363309565662</v>
      </c>
      <c r="CB22" s="48">
        <f t="shared" si="17"/>
        <v>0.56486396520581306</v>
      </c>
      <c r="CC22" s="13">
        <f>AB!D21</f>
        <v>5044</v>
      </c>
      <c r="CD22" s="13">
        <f>AB!E21</f>
        <v>12150.96</v>
      </c>
      <c r="CE22" s="52">
        <f>AB!F21</f>
        <v>19166.419999999998</v>
      </c>
      <c r="CF22" s="36">
        <f>Rent!AV23</f>
        <v>495</v>
      </c>
      <c r="CG22" s="13">
        <f>Rent!AW23</f>
        <v>425</v>
      </c>
      <c r="CH22" s="13">
        <f>Rent!AX23</f>
        <v>465</v>
      </c>
      <c r="CI22" s="13">
        <f>Rent!BB23</f>
        <v>575</v>
      </c>
      <c r="CJ22" s="13">
        <f>Rent!BC23</f>
        <v>510</v>
      </c>
      <c r="CK22" s="13">
        <f>Rent!BD23</f>
        <v>550</v>
      </c>
      <c r="CL22" s="13">
        <f>Rent!BH23</f>
        <v>695</v>
      </c>
      <c r="CM22" s="13">
        <f>Rent!BI23</f>
        <v>625</v>
      </c>
      <c r="CN22" s="52">
        <f>Rent!BJ23</f>
        <v>669</v>
      </c>
      <c r="CO22" s="4">
        <v>106.4</v>
      </c>
      <c r="CP22" s="5">
        <v>102.9</v>
      </c>
      <c r="CQ22" s="37">
        <f>(Rent!BO23*12*'City Affordability'!$D$1)/SK!C21</f>
        <v>0.46216651757208949</v>
      </c>
      <c r="CR22" s="32">
        <f>(Rent!BP23*12*'City Affordability'!$D$1)/SK!D21</f>
        <v>0.31654879996224067</v>
      </c>
      <c r="CS22" s="32">
        <f>(Rent!BQ23*12*'City Affordability'!$D$1)/SK!E21</f>
        <v>0.25353969113492592</v>
      </c>
      <c r="CT22" s="37">
        <f>(Rent!BT23*12*'City Affordability'!$D$1)/SK!C21</f>
        <v>0.47624915384159916</v>
      </c>
      <c r="CU22" s="32">
        <f>(Rent!BU23*12*'City Affordability'!$D$1)/SK!D21</f>
        <v>0.2970398281951841</v>
      </c>
      <c r="CV22" s="32">
        <f>(Rent!BV23*12*'City Affordability'!$D$1)/SK!E21</f>
        <v>0.24346526632161761</v>
      </c>
      <c r="CW22" s="37">
        <f t="shared" si="74"/>
        <v>0.77693370165745856</v>
      </c>
      <c r="CX22" s="13">
        <f t="shared" si="75"/>
        <v>141.13216505524861</v>
      </c>
      <c r="CY22" s="32">
        <f t="shared" si="18"/>
        <v>0.64848066298342544</v>
      </c>
      <c r="CZ22" s="32">
        <f t="shared" si="18"/>
        <v>0.75</v>
      </c>
      <c r="DA22" s="32">
        <f t="shared" si="76"/>
        <v>0.47622681828588875</v>
      </c>
      <c r="DB22" s="13">
        <f t="shared" si="77"/>
        <v>99.460254467352087</v>
      </c>
      <c r="DC22" s="32">
        <f t="shared" si="19"/>
        <v>0.38830802106387852</v>
      </c>
      <c r="DD22" s="32">
        <f t="shared" si="19"/>
        <v>0.44417309013203082</v>
      </c>
      <c r="DE22" s="32">
        <f t="shared" si="78"/>
        <v>0.39555392578254156</v>
      </c>
      <c r="DF22" s="13">
        <f t="shared" si="79"/>
        <v>115.06456826560196</v>
      </c>
      <c r="DG22" s="32">
        <f t="shared" si="20"/>
        <v>0.32161299436726404</v>
      </c>
      <c r="DH22" s="32">
        <f t="shared" si="20"/>
        <v>0.37872184383434832</v>
      </c>
      <c r="DI22" s="110">
        <f t="shared" si="80"/>
        <v>0.55421270718232041</v>
      </c>
      <c r="DJ22" s="34">
        <f t="shared" si="81"/>
        <v>0.22306629834254144</v>
      </c>
      <c r="DK22" s="32">
        <f t="shared" si="21"/>
        <v>0.52377318171411125</v>
      </c>
      <c r="DL22" s="48">
        <f t="shared" si="22"/>
        <v>0.60444607421745844</v>
      </c>
      <c r="DM22" s="36">
        <f>MN!C21</f>
        <v>5792</v>
      </c>
      <c r="DN22" s="13">
        <f>MN!D21</f>
        <v>13103</v>
      </c>
      <c r="DO22" s="52">
        <f>MN!E21</f>
        <v>19961.879999999997</v>
      </c>
      <c r="DP22" s="36">
        <f>Rent!BZ23</f>
        <v>375</v>
      </c>
      <c r="DQ22" s="13">
        <f>Rent!CA23</f>
        <v>313</v>
      </c>
      <c r="DR22" s="13">
        <f>Rent!CB23</f>
        <v>362</v>
      </c>
      <c r="DS22" s="13">
        <f>Rent!CF23</f>
        <v>520</v>
      </c>
      <c r="DT22" s="13">
        <f>Rent!CG23</f>
        <v>424</v>
      </c>
      <c r="DU22" s="13">
        <f>Rent!CH23</f>
        <v>485</v>
      </c>
      <c r="DV22" s="13">
        <f>Rent!CL23</f>
        <v>658</v>
      </c>
      <c r="DW22" s="13">
        <f>Rent!CM23</f>
        <v>535</v>
      </c>
      <c r="DX22" s="52">
        <f>Rent!CN23</f>
        <v>630</v>
      </c>
      <c r="DY22" s="4">
        <v>103.7</v>
      </c>
      <c r="DZ22" s="5">
        <v>104.1</v>
      </c>
      <c r="EA22" s="37">
        <f t="shared" si="82"/>
        <v>1.2390294269488902</v>
      </c>
      <c r="EB22" s="13">
        <f t="shared" si="83"/>
        <v>174.28301853203496</v>
      </c>
      <c r="EC22" s="32">
        <f t="shared" si="23"/>
        <v>1.0755463775598004</v>
      </c>
      <c r="ED22" s="32">
        <f t="shared" si="23"/>
        <v>1.196007571846498</v>
      </c>
      <c r="EE22" s="32">
        <f t="shared" si="84"/>
        <v>0.71571815299808716</v>
      </c>
      <c r="EF22" s="13">
        <f t="shared" si="85"/>
        <v>166.95545994380777</v>
      </c>
      <c r="EG22" s="32">
        <f t="shared" si="24"/>
        <v>0.65256655126296181</v>
      </c>
      <c r="EH22" s="32">
        <f t="shared" si="24"/>
        <v>0.70308783265106212</v>
      </c>
      <c r="EI22" s="32">
        <f t="shared" si="86"/>
        <v>0.63645452399831337</v>
      </c>
      <c r="EJ22" s="13">
        <f t="shared" si="87"/>
        <v>164.97879907223262</v>
      </c>
      <c r="EK22" s="32">
        <f t="shared" si="25"/>
        <v>0.57280907159848204</v>
      </c>
      <c r="EL22" s="32">
        <f t="shared" si="25"/>
        <v>0.6141786156583724</v>
      </c>
      <c r="EM22" s="110">
        <f t="shared" si="88"/>
        <v>0.77439339184305633</v>
      </c>
      <c r="EN22" s="34">
        <f t="shared" si="89"/>
        <v>-0.23902942694889018</v>
      </c>
      <c r="EO22" s="32">
        <f t="shared" si="26"/>
        <v>0.28428184700191284</v>
      </c>
      <c r="EP22" s="48">
        <f t="shared" si="27"/>
        <v>0.36354547600168663</v>
      </c>
      <c r="EQ22" s="36">
        <f>ON!C21</f>
        <v>6973.2</v>
      </c>
      <c r="ER22" s="13">
        <f>ON!D21</f>
        <v>14251.42</v>
      </c>
      <c r="ES22" s="52">
        <f>ON!E21</f>
        <v>18854.45</v>
      </c>
      <c r="ET22" s="36">
        <f>Rent!CT23</f>
        <v>720</v>
      </c>
      <c r="EU22" s="13">
        <f>Rent!CU23</f>
        <v>625</v>
      </c>
      <c r="EV22" s="13">
        <f>Rent!CV23</f>
        <v>695</v>
      </c>
      <c r="EW22" s="13">
        <f>Rent!CZ23</f>
        <v>850</v>
      </c>
      <c r="EX22" s="13">
        <f>Rent!DA23</f>
        <v>775</v>
      </c>
      <c r="EY22" s="13">
        <f>Rent!DB23</f>
        <v>835</v>
      </c>
      <c r="EZ22" s="13">
        <f>Rent!DF23</f>
        <v>1000</v>
      </c>
      <c r="FA22" s="13">
        <f>Rent!DG23</f>
        <v>900</v>
      </c>
      <c r="FB22" s="52">
        <f>Rent!DH23</f>
        <v>965</v>
      </c>
      <c r="FC22" s="4">
        <v>104.7</v>
      </c>
      <c r="FD22" s="5">
        <v>103.6</v>
      </c>
      <c r="FE22" s="37">
        <f t="shared" si="90"/>
        <v>1.0755463775598004</v>
      </c>
      <c r="FF22" s="13">
        <f t="shared" si="91"/>
        <v>162.49381228874145</v>
      </c>
      <c r="FG22" s="32">
        <f t="shared" si="28"/>
        <v>0.96368955429358116</v>
      </c>
      <c r="FH22" s="32">
        <f t="shared" si="28"/>
        <v>1.0325245224574084</v>
      </c>
      <c r="FI22" s="32">
        <f t="shared" si="92"/>
        <v>0.6315160173512534</v>
      </c>
      <c r="FJ22" s="13">
        <f t="shared" si="93"/>
        <v>154.67932318323366</v>
      </c>
      <c r="FK22" s="32">
        <f t="shared" si="29"/>
        <v>0.5776266505372798</v>
      </c>
      <c r="FL22" s="32">
        <f t="shared" si="29"/>
        <v>0.61383356886541829</v>
      </c>
      <c r="FM22" s="32">
        <f t="shared" si="94"/>
        <v>0.56962679897849045</v>
      </c>
      <c r="FN22" s="13">
        <f t="shared" si="95"/>
        <v>149.06900148706112</v>
      </c>
      <c r="FO22" s="32">
        <f t="shared" si="30"/>
        <v>0.50916361919865072</v>
      </c>
      <c r="FP22" s="32">
        <f t="shared" si="30"/>
        <v>0.54671443611455117</v>
      </c>
      <c r="FQ22" s="110">
        <f t="shared" si="96"/>
        <v>0.68834968163827226</v>
      </c>
      <c r="FR22" s="34">
        <f t="shared" si="97"/>
        <v>-7.5546377559800426E-2</v>
      </c>
      <c r="FS22" s="32">
        <f t="shared" si="31"/>
        <v>0.3684839826487466</v>
      </c>
      <c r="FT22" s="48">
        <f t="shared" si="32"/>
        <v>0.43037320102150955</v>
      </c>
      <c r="FU22" s="36">
        <f>ON!C21</f>
        <v>6973.2</v>
      </c>
      <c r="FV22" s="13">
        <f>ON!D21</f>
        <v>14251.42</v>
      </c>
      <c r="FW22" s="52">
        <f>ON!E21</f>
        <v>18854.45</v>
      </c>
      <c r="FX22" s="36">
        <f>Rent!DN23</f>
        <v>625</v>
      </c>
      <c r="FY22" s="13">
        <f>Rent!DO23</f>
        <v>560</v>
      </c>
      <c r="FZ22" s="13">
        <f>Rent!DP23</f>
        <v>600</v>
      </c>
      <c r="GA22" s="13">
        <f>Rent!DT23</f>
        <v>750</v>
      </c>
      <c r="GB22" s="13">
        <f>Rent!DU23</f>
        <v>686</v>
      </c>
      <c r="GC22" s="13">
        <f>Rent!DV23</f>
        <v>729</v>
      </c>
      <c r="GD22" s="13">
        <f>Rent!DZ23</f>
        <v>895</v>
      </c>
      <c r="GE22" s="13">
        <f>Rent!EA23</f>
        <v>800</v>
      </c>
      <c r="GF22" s="52">
        <f>Rent!EB23</f>
        <v>859</v>
      </c>
      <c r="GG22" s="32">
        <v>104.5</v>
      </c>
      <c r="GH22" s="5">
        <v>103.6</v>
      </c>
      <c r="GI22" s="37">
        <f t="shared" si="98"/>
        <v>0.8604371020478403</v>
      </c>
      <c r="GJ22" s="13">
        <f t="shared" si="99"/>
        <v>151.28734247572478</v>
      </c>
      <c r="GK22" s="32">
        <f t="shared" si="33"/>
        <v>0.73997590776114264</v>
      </c>
      <c r="GL22" s="32">
        <f t="shared" si="33"/>
        <v>0.82601961796592671</v>
      </c>
      <c r="GM22" s="32">
        <f t="shared" si="100"/>
        <v>0.52626334779271122</v>
      </c>
      <c r="GN22" s="13">
        <f t="shared" si="101"/>
        <v>154.18592821295223</v>
      </c>
      <c r="GO22" s="32">
        <f t="shared" si="34"/>
        <v>0.47574206640461092</v>
      </c>
      <c r="GP22" s="32">
        <f t="shared" si="34"/>
        <v>0.50605483523747108</v>
      </c>
      <c r="GQ22" s="32">
        <f t="shared" si="102"/>
        <v>0.48370543823871814</v>
      </c>
      <c r="GR22" s="13">
        <f t="shared" si="103"/>
        <v>158.73600131533934</v>
      </c>
      <c r="GS22" s="32">
        <f t="shared" si="35"/>
        <v>0.43915362155883625</v>
      </c>
      <c r="GT22" s="32">
        <f t="shared" si="35"/>
        <v>0.4767044384747367</v>
      </c>
      <c r="GU22" s="110">
        <f t="shared" si="104"/>
        <v>0.59370160041300979</v>
      </c>
      <c r="GV22" s="34">
        <f t="shared" si="105"/>
        <v>0.1395628979521597</v>
      </c>
      <c r="GW22" s="32">
        <f t="shared" si="36"/>
        <v>0.47373665220728878</v>
      </c>
      <c r="GX22" s="48">
        <f t="shared" si="37"/>
        <v>0.51629456176128186</v>
      </c>
      <c r="GY22" s="36">
        <f>ON!C21</f>
        <v>6973.2</v>
      </c>
      <c r="GZ22" s="13">
        <f>ON!D21</f>
        <v>14251.42</v>
      </c>
      <c r="HA22" s="52">
        <f>ON!E21</f>
        <v>18854.45</v>
      </c>
      <c r="HB22" s="36">
        <f>Rent!EH23</f>
        <v>500</v>
      </c>
      <c r="HC22" s="13">
        <f>Rent!EI23</f>
        <v>430</v>
      </c>
      <c r="HD22" s="13">
        <f>Rent!EJ23</f>
        <v>480</v>
      </c>
      <c r="HE22" s="13">
        <f>Rent!EN23</f>
        <v>625</v>
      </c>
      <c r="HF22" s="13">
        <f>Rent!EO23</f>
        <v>565</v>
      </c>
      <c r="HG22" s="13">
        <f>Rent!EP23</f>
        <v>601</v>
      </c>
      <c r="HH22" s="13">
        <f>Rent!ET23</f>
        <v>760</v>
      </c>
      <c r="HI22" s="13">
        <f>Rent!EU23</f>
        <v>690</v>
      </c>
      <c r="HJ22" s="52">
        <f>Rent!EV23</f>
        <v>749</v>
      </c>
      <c r="HK22" s="4">
        <v>104.6</v>
      </c>
      <c r="HL22" s="5">
        <v>103.6</v>
      </c>
      <c r="HM22" s="37">
        <f t="shared" si="118"/>
        <v>0.74031064015096526</v>
      </c>
      <c r="HN22" s="13">
        <f t="shared" si="106"/>
        <v>102.0584655582478</v>
      </c>
      <c r="HO22" s="32">
        <f t="shared" si="39"/>
        <v>0.62708665989258239</v>
      </c>
      <c r="HP22" s="32">
        <f t="shared" si="39"/>
        <v>0.69676295543620259</v>
      </c>
      <c r="HQ22" s="32">
        <f t="shared" si="119"/>
        <v>0.41733324059261317</v>
      </c>
      <c r="HR22" s="13">
        <f t="shared" si="107"/>
        <v>96.557357460188371</v>
      </c>
      <c r="HS22" s="32">
        <f t="shared" si="41"/>
        <v>0.33386659247409056</v>
      </c>
      <c r="HT22" s="32">
        <f t="shared" si="41"/>
        <v>0.38811991375113025</v>
      </c>
      <c r="HU22" s="32">
        <f t="shared" si="120"/>
        <v>0.35259143925237679</v>
      </c>
      <c r="HV22" s="13">
        <f t="shared" si="108"/>
        <v>90.874831056750224</v>
      </c>
      <c r="HW22" s="32">
        <f t="shared" si="43"/>
        <v>0.29760011386439145</v>
      </c>
      <c r="HX22" s="32">
        <f t="shared" si="43"/>
        <v>0.32994795232791224</v>
      </c>
      <c r="HY22" s="112">
        <f t="shared" si="109"/>
        <v>0.40063869937581653</v>
      </c>
      <c r="HZ22" s="34">
        <f t="shared" si="123"/>
        <v>0.25968935984903474</v>
      </c>
      <c r="IA22" s="32">
        <f t="shared" si="121"/>
        <v>0.58266675940738688</v>
      </c>
      <c r="IB22" s="32">
        <f t="shared" si="122"/>
        <v>0.64740856074762321</v>
      </c>
      <c r="IC22" s="36">
        <f>QU!C21</f>
        <v>6889</v>
      </c>
      <c r="ID22" s="13">
        <f>QU!D21</f>
        <v>14377</v>
      </c>
      <c r="IE22" s="52">
        <f>QU!E21</f>
        <v>18548.379999999997</v>
      </c>
      <c r="IF22" s="36">
        <f>Rent!FB23</f>
        <v>425</v>
      </c>
      <c r="IG22" s="13">
        <f>Rent!FC23</f>
        <v>360</v>
      </c>
      <c r="IH22" s="13">
        <f>Rent!FD23</f>
        <v>400</v>
      </c>
      <c r="II22" s="13">
        <f>Rent!FH23</f>
        <v>500</v>
      </c>
      <c r="IJ22" s="13">
        <f>Rent!FI23</f>
        <v>400</v>
      </c>
      <c r="IK22" s="13">
        <f>Rent!FJ23</f>
        <v>465</v>
      </c>
      <c r="IL22" s="13">
        <f>Rent!FN23</f>
        <v>545</v>
      </c>
      <c r="IM22" s="13">
        <f>Rent!FO23</f>
        <v>460</v>
      </c>
      <c r="IN22" s="52">
        <f>Rent!FP23</f>
        <v>510</v>
      </c>
      <c r="IO22" s="4">
        <v>104.4</v>
      </c>
      <c r="IP22" s="5">
        <v>105</v>
      </c>
      <c r="IQ22" s="37">
        <f t="shared" si="110"/>
        <v>0.68805341849325008</v>
      </c>
      <c r="IR22" s="13">
        <f t="shared" si="111"/>
        <v>97.865587421401031</v>
      </c>
      <c r="IS22" s="32">
        <f t="shared" si="47"/>
        <v>0.58353897517781972</v>
      </c>
      <c r="IT22" s="32">
        <f t="shared" si="47"/>
        <v>0.66192480766439254</v>
      </c>
      <c r="IU22" s="32">
        <f t="shared" si="112"/>
        <v>0.41733324059261317</v>
      </c>
      <c r="IV22" s="13">
        <f t="shared" si="113"/>
        <v>95.335112429046745</v>
      </c>
      <c r="IW22" s="32">
        <f t="shared" si="48"/>
        <v>0.33386659247409056</v>
      </c>
      <c r="IX22" s="32">
        <f t="shared" si="48"/>
        <v>0.38811991375113025</v>
      </c>
      <c r="IY22" s="32">
        <f t="shared" si="114"/>
        <v>0.36553057463778516</v>
      </c>
      <c r="IZ22" s="13">
        <f t="shared" si="115"/>
        <v>91.735909896787689</v>
      </c>
      <c r="JA22" s="32">
        <f t="shared" si="49"/>
        <v>0.320243600788856</v>
      </c>
      <c r="JB22" s="32">
        <f t="shared" si="49"/>
        <v>0.35259143925237679</v>
      </c>
      <c r="JC22" s="110">
        <f t="shared" si="116"/>
        <v>0.43112207867615038</v>
      </c>
      <c r="JD22" s="34">
        <f t="shared" si="117"/>
        <v>0.31194658150674992</v>
      </c>
      <c r="JE22" s="32">
        <f t="shared" si="50"/>
        <v>0.58266675940738688</v>
      </c>
      <c r="JF22" s="48">
        <f t="shared" si="51"/>
        <v>0.63446942536221484</v>
      </c>
      <c r="JG22" s="36">
        <f>QU!C21</f>
        <v>6889</v>
      </c>
      <c r="JH22" s="13">
        <f>QU!D21</f>
        <v>14377</v>
      </c>
      <c r="JI22" s="52">
        <f>QU!E21</f>
        <v>18548.379999999997</v>
      </c>
      <c r="JJ22" s="36">
        <f>Rent!FV23</f>
        <v>395</v>
      </c>
      <c r="JK22" s="13">
        <f>Rent!FW23</f>
        <v>335</v>
      </c>
      <c r="JL22" s="13">
        <f>Rent!FX23</f>
        <v>380</v>
      </c>
      <c r="JM22" s="13">
        <f>Rent!GB23</f>
        <v>500</v>
      </c>
      <c r="JN22" s="13">
        <f>Rent!GC23</f>
        <v>400</v>
      </c>
      <c r="JO22" s="13">
        <f>Rent!GD23</f>
        <v>465</v>
      </c>
      <c r="JP22" s="13">
        <f>Rent!GH23</f>
        <v>565</v>
      </c>
      <c r="JQ22" s="13">
        <f>Rent!GI23</f>
        <v>495</v>
      </c>
      <c r="JR22" s="52">
        <f>Rent!GJ23</f>
        <v>545</v>
      </c>
      <c r="JS22" s="4">
        <v>104.5</v>
      </c>
      <c r="JT22" s="5">
        <v>105</v>
      </c>
      <c r="JU22" s="42">
        <f>(Rent!GO23*12*'City Affordability'!$D$1)/NB!C21</f>
        <v>1.1428571428571428</v>
      </c>
      <c r="JV22" s="32">
        <f>(Rent!GP23*12*'City Affordability'!$D$1)/NB!D21</f>
        <v>0.32384793487190977</v>
      </c>
      <c r="JW22" s="32">
        <f>(Rent!GQ23*12*'City Affordability'!$D$1)/NB!E21</f>
        <v>0.30761151792747321</v>
      </c>
      <c r="JX22" s="42">
        <f>(Rent!GT23*12*'City Affordability'!$D$1)/NB!C21</f>
        <v>0.86422668240850054</v>
      </c>
      <c r="JY22" s="32">
        <f>(Rent!GU23*12*'City Affordability'!$D$1)/NB!D21</f>
        <v>0.25812233923369932</v>
      </c>
      <c r="JZ22" s="32">
        <f>(Rent!GV23*12*'City Affordability'!$D$1)/NB!E21</f>
        <v>0.24272836012486507</v>
      </c>
      <c r="KA22" s="37">
        <f>(Rent!GY23*12*'City Affordability'!$D$1)/NS!C21</f>
        <v>0.85955487336914815</v>
      </c>
      <c r="KB22" s="32">
        <f>(Rent!GZ23*12*'City Affordability'!$D$1)/NS!D21</f>
        <v>0.38599810785241251</v>
      </c>
      <c r="KC22" s="32">
        <f>(Rent!HA23*12*'City Affordability'!$D$1)/NS!E21</f>
        <v>0.32138535588480466</v>
      </c>
      <c r="KD22" s="37">
        <f>(Rent!HD23*12*'City Affordability'!$D$1)/PEI!C21</f>
        <v>0.50644329896907214</v>
      </c>
      <c r="KE22" s="32">
        <f>(Rent!HE23*12*'City Affordability'!$D$1)/PEI!D21</f>
        <v>0.28883638511518017</v>
      </c>
      <c r="KF22" s="32">
        <f>(Rent!HF23*12*'City Affordability'!$D$1)/PEI!E21</f>
        <v>0.23375257041748362</v>
      </c>
      <c r="KG22" s="37">
        <f>(Rent!HI23*12*'City Affordability'!$D$1)/NFL!C21</f>
        <v>0.44484324308400103</v>
      </c>
      <c r="KH22" s="32">
        <f>(Rent!HJ23*12*'City Affordability'!$D$1)/NFL!D21</f>
        <v>0.26215538847117792</v>
      </c>
      <c r="KI22" s="39">
        <f>(Rent!HK23*12*'City Affordability'!$D$1)/NFL!E21</f>
        <v>0.25708333333333333</v>
      </c>
      <c r="KJ22" s="43">
        <v>0.4</v>
      </c>
    </row>
    <row r="23" spans="1:296" x14ac:dyDescent="0.25">
      <c r="A23" s="45">
        <v>2005</v>
      </c>
      <c r="B23" s="34">
        <f t="shared" si="52"/>
        <v>1.2639405204460967</v>
      </c>
      <c r="C23" s="13">
        <f t="shared" si="53"/>
        <v>131.97091241113938</v>
      </c>
      <c r="D23" s="32">
        <f t="shared" si="0"/>
        <v>1.0687732342007434</v>
      </c>
      <c r="E23" s="32">
        <f t="shared" si="0"/>
        <v>1.20817843866171</v>
      </c>
      <c r="F23" s="32">
        <f t="shared" si="54"/>
        <v>0.65730042242736575</v>
      </c>
      <c r="G23" s="13">
        <f t="shared" si="55"/>
        <v>117.54284354127773</v>
      </c>
      <c r="H23" s="32">
        <f t="shared" si="1"/>
        <v>0.55922156358349184</v>
      </c>
      <c r="I23" s="32">
        <f t="shared" si="1"/>
        <v>0.61944542427709859</v>
      </c>
      <c r="J23" s="32">
        <f t="shared" si="2"/>
        <v>0.58486816096871497</v>
      </c>
      <c r="K23" s="13">
        <f t="shared" si="56"/>
        <v>106.42511714770009</v>
      </c>
      <c r="L23" s="32">
        <f t="shared" si="3"/>
        <v>0.50363647194528227</v>
      </c>
      <c r="M23" s="32">
        <f t="shared" si="4"/>
        <v>0.55237548535934189</v>
      </c>
      <c r="N23" s="110">
        <f t="shared" si="57"/>
        <v>0.72026022304832715</v>
      </c>
      <c r="O23" s="34">
        <f t="shared" si="5"/>
        <v>-0.26394052044609673</v>
      </c>
      <c r="P23" s="32">
        <f t="shared" si="6"/>
        <v>0.34269957757263425</v>
      </c>
      <c r="Q23" s="48">
        <f t="shared" si="7"/>
        <v>0.41513183903128503</v>
      </c>
      <c r="R23" s="36">
        <f>BC!C22</f>
        <v>6456</v>
      </c>
      <c r="S23" s="13">
        <f>BC!D22</f>
        <v>13947.96</v>
      </c>
      <c r="T23" s="52">
        <f>BC!E22</f>
        <v>18465.7</v>
      </c>
      <c r="U23" s="36">
        <f>Rent!C24</f>
        <v>680</v>
      </c>
      <c r="V23" s="13">
        <f>Rent!D24</f>
        <v>575</v>
      </c>
      <c r="W23" s="13">
        <f>Rent!E24</f>
        <v>650</v>
      </c>
      <c r="X23" s="13">
        <f>Rent!I24</f>
        <v>764</v>
      </c>
      <c r="Y23" s="13">
        <f>Rent!J24</f>
        <v>650</v>
      </c>
      <c r="Z23" s="13">
        <f>Rent!K24</f>
        <v>720</v>
      </c>
      <c r="AA23" s="13">
        <f>Rent!O24</f>
        <v>900</v>
      </c>
      <c r="AB23" s="13">
        <f>Rent!P24</f>
        <v>775</v>
      </c>
      <c r="AC23" s="52">
        <f>Rent!Q24</f>
        <v>850</v>
      </c>
      <c r="AD23" s="4">
        <v>106</v>
      </c>
      <c r="AE23" s="4">
        <v>104.5</v>
      </c>
      <c r="AF23" s="37">
        <f>(Rent!V24*12*'City Affordability'!$D$1)/BC!C22</f>
        <v>0.66790582403965304</v>
      </c>
      <c r="AG23" s="32">
        <f>(Rent!W24*12*'City Affordability'!$D$1)/BC!D22</f>
        <v>0.37625573919053396</v>
      </c>
      <c r="AH23" s="39">
        <f>(Rent!X24*12*'City Affordability'!$D$1)/BC!E22</f>
        <v>0.36261825980060325</v>
      </c>
      <c r="AI23" s="37">
        <f t="shared" si="58"/>
        <v>1.2475247524752475</v>
      </c>
      <c r="AJ23" s="13">
        <f t="shared" si="59"/>
        <v>147.04455445544554</v>
      </c>
      <c r="AK23" s="32">
        <f t="shared" si="8"/>
        <v>1.0693069306930694</v>
      </c>
      <c r="AL23" s="32">
        <f t="shared" si="8"/>
        <v>1.2118811881188118</v>
      </c>
      <c r="AM23" s="32">
        <f t="shared" si="60"/>
        <v>0.6328086970631186</v>
      </c>
      <c r="AN23" s="13">
        <f t="shared" si="61"/>
        <v>121.36157535110968</v>
      </c>
      <c r="AO23" s="32">
        <f t="shared" si="9"/>
        <v>0.5646600681486289</v>
      </c>
      <c r="AP23" s="32">
        <f t="shared" si="9"/>
        <v>0.62794093785494076</v>
      </c>
      <c r="AQ23" s="32">
        <f t="shared" si="62"/>
        <v>0.49176796430220032</v>
      </c>
      <c r="AR23" s="13">
        <f t="shared" si="63"/>
        <v>112.20149365231218</v>
      </c>
      <c r="AS23" s="32">
        <f t="shared" si="10"/>
        <v>0.43083551315587015</v>
      </c>
      <c r="AT23" s="32">
        <f t="shared" si="10"/>
        <v>0.47699646099399906</v>
      </c>
      <c r="AU23" s="110">
        <f t="shared" si="64"/>
        <v>0.83168316831683164</v>
      </c>
      <c r="AV23" s="34">
        <f t="shared" si="65"/>
        <v>-0.24752475247524752</v>
      </c>
      <c r="AW23" s="32">
        <f t="shared" si="11"/>
        <v>0.3671913029368814</v>
      </c>
      <c r="AX23" s="48">
        <f t="shared" si="12"/>
        <v>0.50823203569779962</v>
      </c>
      <c r="AY23" s="36">
        <f>AB!D22</f>
        <v>5050</v>
      </c>
      <c r="AZ23" s="13">
        <f>AB!E22</f>
        <v>12326</v>
      </c>
      <c r="BA23" s="52">
        <f>AB!F22</f>
        <v>19497</v>
      </c>
      <c r="BB23" s="36">
        <f>Rent!AB24</f>
        <v>525</v>
      </c>
      <c r="BC23" s="13">
        <f>Rent!AC24</f>
        <v>450</v>
      </c>
      <c r="BD23" s="13">
        <f>Rent!AD24</f>
        <v>510</v>
      </c>
      <c r="BE23" s="13">
        <f>Rent!AH24</f>
        <v>650</v>
      </c>
      <c r="BF23" s="13">
        <f>Rent!AI24</f>
        <v>580</v>
      </c>
      <c r="BG23" s="13">
        <f>Rent!AJ24</f>
        <v>645</v>
      </c>
      <c r="BH23" s="13">
        <f>Rent!AN24</f>
        <v>799</v>
      </c>
      <c r="BI23" s="13">
        <f>Rent!AO24</f>
        <v>700</v>
      </c>
      <c r="BJ23" s="52">
        <f>Rent!AP24</f>
        <v>775</v>
      </c>
      <c r="BK23" s="103">
        <v>107.4</v>
      </c>
      <c r="BL23" s="5">
        <v>104.8</v>
      </c>
      <c r="BM23" s="37">
        <f t="shared" si="66"/>
        <v>1.1881188118811881</v>
      </c>
      <c r="BN23" s="13">
        <f t="shared" si="67"/>
        <v>148.52985298529853</v>
      </c>
      <c r="BO23" s="32">
        <f t="shared" si="13"/>
        <v>1.0099009900990099</v>
      </c>
      <c r="BP23" s="32">
        <f t="shared" si="13"/>
        <v>1.1405940594059405</v>
      </c>
      <c r="BQ23" s="32">
        <f t="shared" si="68"/>
        <v>0.5646600681486289</v>
      </c>
      <c r="BR23" s="13">
        <f t="shared" si="69"/>
        <v>123.37048166169278</v>
      </c>
      <c r="BS23" s="32">
        <f t="shared" si="14"/>
        <v>0.51111471685867271</v>
      </c>
      <c r="BT23" s="32">
        <f t="shared" si="14"/>
        <v>0.54421547947428206</v>
      </c>
      <c r="BU23" s="32">
        <f t="shared" si="70"/>
        <v>0.43022003385136176</v>
      </c>
      <c r="BV23" s="13">
        <f t="shared" si="71"/>
        <v>114.02279449363617</v>
      </c>
      <c r="BW23" s="32">
        <f t="shared" si="15"/>
        <v>0.3877519618402831</v>
      </c>
      <c r="BX23" s="32">
        <f t="shared" si="15"/>
        <v>0.4154485305431605</v>
      </c>
      <c r="BY23" s="110">
        <f t="shared" si="72"/>
        <v>0.74851485148514851</v>
      </c>
      <c r="BZ23" s="34">
        <f t="shared" si="73"/>
        <v>-0.18811881188118806</v>
      </c>
      <c r="CA23" s="32">
        <f t="shared" si="16"/>
        <v>0.4353399318513711</v>
      </c>
      <c r="CB23" s="48">
        <f t="shared" si="17"/>
        <v>0.56977996614863824</v>
      </c>
      <c r="CC23" s="13">
        <f>AB!D22</f>
        <v>5050</v>
      </c>
      <c r="CD23" s="13">
        <f>AB!E22</f>
        <v>12326</v>
      </c>
      <c r="CE23" s="52">
        <f>AB!F22</f>
        <v>19497</v>
      </c>
      <c r="CF23" s="36">
        <f>Rent!AV24</f>
        <v>500</v>
      </c>
      <c r="CG23" s="13">
        <f>Rent!AW24</f>
        <v>425</v>
      </c>
      <c r="CH23" s="13">
        <f>Rent!AX24</f>
        <v>480</v>
      </c>
      <c r="CI23" s="13">
        <f>Rent!BB24</f>
        <v>580</v>
      </c>
      <c r="CJ23" s="13">
        <f>Rent!BC24</f>
        <v>525</v>
      </c>
      <c r="CK23" s="13">
        <f>Rent!BD24</f>
        <v>559</v>
      </c>
      <c r="CL23" s="13">
        <f>Rent!BH24</f>
        <v>699</v>
      </c>
      <c r="CM23" s="13">
        <f>Rent!BI24</f>
        <v>630</v>
      </c>
      <c r="CN23" s="52">
        <f>Rent!BJ24</f>
        <v>675</v>
      </c>
      <c r="CO23" s="4">
        <v>108.6</v>
      </c>
      <c r="CP23" s="5">
        <v>104.8</v>
      </c>
      <c r="CQ23" s="37">
        <f>(Rent!BO24*12*'City Affordability'!$D$1)/SK!C22</f>
        <v>0.44184301365751161</v>
      </c>
      <c r="CR23" s="32">
        <f>(Rent!BP24*12*'City Affordability'!$D$1)/SK!D22</f>
        <v>0.30525122780506231</v>
      </c>
      <c r="CS23" s="32">
        <f>(Rent!BQ24*12*'City Affordability'!$D$1)/SK!E22</f>
        <v>0.25249650747658714</v>
      </c>
      <c r="CT23" s="37">
        <f>(Rent!BT24*12*'City Affordability'!$D$1)/SK!C22</f>
        <v>0.44904697583671022</v>
      </c>
      <c r="CU23" s="32">
        <f>(Rent!BU24*12*'City Affordability'!$D$1)/SK!D22</f>
        <v>0.28832640725349451</v>
      </c>
      <c r="CV23" s="32">
        <f>(Rent!BV24*12*'City Affordability'!$D$1)/SK!E22</f>
        <v>0.2421482899570549</v>
      </c>
      <c r="CW23" s="37">
        <f t="shared" si="74"/>
        <v>0.80233757304915776</v>
      </c>
      <c r="CX23" s="13">
        <f t="shared" si="75"/>
        <v>145.74684885986019</v>
      </c>
      <c r="CY23" s="32">
        <f t="shared" si="18"/>
        <v>0.68064627019594359</v>
      </c>
      <c r="CZ23" s="32">
        <f t="shared" si="18"/>
        <v>0.76727397731179103</v>
      </c>
      <c r="DA23" s="32">
        <f t="shared" si="76"/>
        <v>0.48878180996837828</v>
      </c>
      <c r="DB23" s="13">
        <f t="shared" si="77"/>
        <v>102.08237195344935</v>
      </c>
      <c r="DC23" s="32">
        <f t="shared" si="19"/>
        <v>0.39753049239572352</v>
      </c>
      <c r="DD23" s="32">
        <f t="shared" si="19"/>
        <v>0.46077397982231594</v>
      </c>
      <c r="DE23" s="32">
        <f t="shared" si="78"/>
        <v>0.40084491820995233</v>
      </c>
      <c r="DF23" s="13">
        <f t="shared" si="79"/>
        <v>116.60369029087869</v>
      </c>
      <c r="DG23" s="32">
        <f t="shared" si="20"/>
        <v>0.33010757970231369</v>
      </c>
      <c r="DH23" s="32">
        <f t="shared" si="20"/>
        <v>0.38316058358304267</v>
      </c>
      <c r="DI23" s="110">
        <f t="shared" si="80"/>
        <v>0.5775180474389825</v>
      </c>
      <c r="DJ23" s="34">
        <f t="shared" si="81"/>
        <v>0.19766242695084224</v>
      </c>
      <c r="DK23" s="32">
        <f t="shared" si="21"/>
        <v>0.51121819003162172</v>
      </c>
      <c r="DL23" s="48">
        <f t="shared" si="22"/>
        <v>0.59915508179004773</v>
      </c>
      <c r="DM23" s="36">
        <f>MN!C22</f>
        <v>5818</v>
      </c>
      <c r="DN23" s="13">
        <f>MN!D22</f>
        <v>13282</v>
      </c>
      <c r="DO23" s="52">
        <f>MN!E22</f>
        <v>20357</v>
      </c>
      <c r="DP23" s="36">
        <f>Rent!BZ24</f>
        <v>389</v>
      </c>
      <c r="DQ23" s="13">
        <f>Rent!CA24</f>
        <v>330</v>
      </c>
      <c r="DR23" s="13">
        <f>Rent!CB24</f>
        <v>372</v>
      </c>
      <c r="DS23" s="13">
        <f>Rent!CF24</f>
        <v>541</v>
      </c>
      <c r="DT23" s="13">
        <f>Rent!CG24</f>
        <v>440</v>
      </c>
      <c r="DU23" s="13">
        <f>Rent!CH24</f>
        <v>510</v>
      </c>
      <c r="DV23" s="13">
        <f>Rent!CL24</f>
        <v>680</v>
      </c>
      <c r="DW23" s="13">
        <f>Rent!CM24</f>
        <v>560</v>
      </c>
      <c r="DX23" s="52">
        <f>Rent!CN24</f>
        <v>650</v>
      </c>
      <c r="DY23" s="4">
        <v>106.5</v>
      </c>
      <c r="DZ23" s="5">
        <v>106.6</v>
      </c>
      <c r="EA23" s="37">
        <f t="shared" si="82"/>
        <v>1.2364778079063794</v>
      </c>
      <c r="EB23" s="13">
        <f t="shared" si="83"/>
        <v>173.92410545119904</v>
      </c>
      <c r="EC23" s="32">
        <f t="shared" si="23"/>
        <v>1.0480947623804766</v>
      </c>
      <c r="ED23" s="32">
        <f t="shared" si="23"/>
        <v>1.1731126016840303</v>
      </c>
      <c r="EE23" s="32">
        <f t="shared" si="84"/>
        <v>0.71413742993564455</v>
      </c>
      <c r="EF23" s="13">
        <f t="shared" si="85"/>
        <v>166.58672492594019</v>
      </c>
      <c r="EG23" s="32">
        <f t="shared" si="24"/>
        <v>0.64355407930247044</v>
      </c>
      <c r="EH23" s="32">
        <f t="shared" si="24"/>
        <v>0.69337762092588751</v>
      </c>
      <c r="EI23" s="32">
        <f t="shared" si="86"/>
        <v>0.6210755362138638</v>
      </c>
      <c r="EJ23" s="13">
        <f t="shared" si="87"/>
        <v>160.99232896328303</v>
      </c>
      <c r="EK23" s="32">
        <f t="shared" si="25"/>
        <v>0.55952751010258006</v>
      </c>
      <c r="EL23" s="32">
        <f t="shared" si="25"/>
        <v>0.59372085794218221</v>
      </c>
      <c r="EM23" s="110">
        <f t="shared" si="88"/>
        <v>0.77065791351505641</v>
      </c>
      <c r="EN23" s="34">
        <f t="shared" si="89"/>
        <v>-0.2364778079063794</v>
      </c>
      <c r="EO23" s="32">
        <f t="shared" si="26"/>
        <v>0.28586257006435545</v>
      </c>
      <c r="EP23" s="48">
        <f t="shared" si="27"/>
        <v>0.3789244637861362</v>
      </c>
      <c r="EQ23" s="36">
        <f>ON!C22</f>
        <v>7007</v>
      </c>
      <c r="ER23" s="13">
        <f>ON!D22</f>
        <v>14451</v>
      </c>
      <c r="ES23" s="52">
        <f>ON!E22</f>
        <v>19302</v>
      </c>
      <c r="ET23" s="36">
        <f>Rent!CT24</f>
        <v>722</v>
      </c>
      <c r="EU23" s="13">
        <f>Rent!CU24</f>
        <v>612</v>
      </c>
      <c r="EV23" s="13">
        <f>Rent!CV24</f>
        <v>685</v>
      </c>
      <c r="EW23" s="13">
        <f>Rent!CZ24</f>
        <v>860</v>
      </c>
      <c r="EX23" s="13">
        <f>Rent!DA24</f>
        <v>775</v>
      </c>
      <c r="EY23" s="13">
        <f>Rent!DB24</f>
        <v>835</v>
      </c>
      <c r="EZ23" s="13">
        <f>Rent!DF24</f>
        <v>999</v>
      </c>
      <c r="FA23" s="13">
        <f>Rent!DG24</f>
        <v>900</v>
      </c>
      <c r="FB23" s="52">
        <f>Rent!DH24</f>
        <v>955</v>
      </c>
      <c r="FC23" s="4">
        <v>106.7</v>
      </c>
      <c r="FD23" s="5">
        <v>106.7</v>
      </c>
      <c r="FE23" s="37">
        <f t="shared" si="90"/>
        <v>1.0703582132153562</v>
      </c>
      <c r="FF23" s="13">
        <f t="shared" si="91"/>
        <v>161.70998313855458</v>
      </c>
      <c r="FG23" s="32">
        <f t="shared" si="28"/>
        <v>0.9590409590409591</v>
      </c>
      <c r="FH23" s="32">
        <f t="shared" si="28"/>
        <v>1.0446696160981874</v>
      </c>
      <c r="FI23" s="32">
        <f t="shared" si="92"/>
        <v>0.61449034668881042</v>
      </c>
      <c r="FJ23" s="13">
        <f t="shared" si="93"/>
        <v>150.50916891564597</v>
      </c>
      <c r="FK23" s="32">
        <f t="shared" si="29"/>
        <v>0.56051484326344203</v>
      </c>
      <c r="FL23" s="32">
        <f t="shared" si="29"/>
        <v>0.60120406892256595</v>
      </c>
      <c r="FM23" s="32">
        <f t="shared" si="94"/>
        <v>0.5408765930991607</v>
      </c>
      <c r="FN23" s="13">
        <f t="shared" si="95"/>
        <v>141.54519029934175</v>
      </c>
      <c r="FO23" s="32">
        <f t="shared" si="30"/>
        <v>0.49424930059061239</v>
      </c>
      <c r="FP23" s="32">
        <f t="shared" si="30"/>
        <v>0.5265775567298725</v>
      </c>
      <c r="FQ23" s="110">
        <f t="shared" si="96"/>
        <v>0.68074782360496644</v>
      </c>
      <c r="FR23" s="34">
        <f t="shared" si="97"/>
        <v>-7.035821321535618E-2</v>
      </c>
      <c r="FS23" s="32">
        <f t="shared" si="31"/>
        <v>0.38550965331118958</v>
      </c>
      <c r="FT23" s="48">
        <f t="shared" si="32"/>
        <v>0.4591234069008393</v>
      </c>
      <c r="FU23" s="36">
        <f>ON!C22</f>
        <v>7007</v>
      </c>
      <c r="FV23" s="13">
        <f>ON!D22</f>
        <v>14451</v>
      </c>
      <c r="FW23" s="52">
        <f>ON!E22</f>
        <v>19302</v>
      </c>
      <c r="FX23" s="36">
        <f>Rent!DN24</f>
        <v>625</v>
      </c>
      <c r="FY23" s="13">
        <f>Rent!DO24</f>
        <v>560</v>
      </c>
      <c r="FZ23" s="13">
        <f>Rent!DP24</f>
        <v>610</v>
      </c>
      <c r="GA23" s="13">
        <f>Rent!DT24</f>
        <v>740</v>
      </c>
      <c r="GB23" s="13">
        <f>Rent!DU24</f>
        <v>675</v>
      </c>
      <c r="GC23" s="13">
        <f>Rent!DV24</f>
        <v>724</v>
      </c>
      <c r="GD23" s="13">
        <f>Rent!DZ24</f>
        <v>870</v>
      </c>
      <c r="GE23" s="13">
        <f>Rent!EA24</f>
        <v>795</v>
      </c>
      <c r="GF23" s="52">
        <f>Rent!EB24</f>
        <v>847</v>
      </c>
      <c r="GG23" s="32">
        <v>106.8</v>
      </c>
      <c r="GH23" s="5">
        <v>106.7</v>
      </c>
      <c r="GI23" s="37">
        <f t="shared" si="98"/>
        <v>0.84772370486656201</v>
      </c>
      <c r="GJ23" s="13">
        <f t="shared" si="99"/>
        <v>149.05199480322634</v>
      </c>
      <c r="GK23" s="32">
        <f t="shared" si="33"/>
        <v>0.70215498786927355</v>
      </c>
      <c r="GL23" s="32">
        <f t="shared" si="33"/>
        <v>0.77065791351505641</v>
      </c>
      <c r="GM23" s="32">
        <f t="shared" si="100"/>
        <v>0.514012871081586</v>
      </c>
      <c r="GN23" s="13">
        <f t="shared" si="101"/>
        <v>150.59675345723659</v>
      </c>
      <c r="GO23" s="32">
        <f t="shared" si="34"/>
        <v>0.46501972181855927</v>
      </c>
      <c r="GP23" s="32">
        <f t="shared" si="34"/>
        <v>0.49740502387378038</v>
      </c>
      <c r="GQ23" s="32">
        <f t="shared" si="102"/>
        <v>0.47186820018650916</v>
      </c>
      <c r="GR23" s="13">
        <f t="shared" si="103"/>
        <v>154.85141436120608</v>
      </c>
      <c r="GS23" s="32">
        <f t="shared" si="35"/>
        <v>0.42648430214485544</v>
      </c>
      <c r="GT23" s="32">
        <f t="shared" si="35"/>
        <v>0.45694746658377372</v>
      </c>
      <c r="GU23" s="110">
        <f t="shared" si="104"/>
        <v>0.58741258741258739</v>
      </c>
      <c r="GV23" s="34">
        <f t="shared" si="105"/>
        <v>0.15227629513343799</v>
      </c>
      <c r="GW23" s="32">
        <f t="shared" si="36"/>
        <v>0.485987128918414</v>
      </c>
      <c r="GX23" s="48">
        <f t="shared" si="37"/>
        <v>0.5281317998134909</v>
      </c>
      <c r="GY23" s="36">
        <f>ON!C22</f>
        <v>7007</v>
      </c>
      <c r="GZ23" s="13">
        <f>ON!D22</f>
        <v>14451</v>
      </c>
      <c r="HA23" s="52">
        <f>ON!E22</f>
        <v>19302</v>
      </c>
      <c r="HB23" s="36">
        <f>Rent!EH24</f>
        <v>495</v>
      </c>
      <c r="HC23" s="13">
        <f>Rent!EI24</f>
        <v>410</v>
      </c>
      <c r="HD23" s="13">
        <f>Rent!EJ24</f>
        <v>450</v>
      </c>
      <c r="HE23" s="13">
        <f>Rent!EN24</f>
        <v>619</v>
      </c>
      <c r="HF23" s="13">
        <f>Rent!EO24</f>
        <v>560</v>
      </c>
      <c r="HG23" s="13">
        <f>Rent!EP24</f>
        <v>599</v>
      </c>
      <c r="HH23" s="13">
        <f>Rent!ET24</f>
        <v>759</v>
      </c>
      <c r="HI23" s="13">
        <f>Rent!EU24</f>
        <v>686</v>
      </c>
      <c r="HJ23" s="52">
        <f>Rent!EV24</f>
        <v>735</v>
      </c>
      <c r="HK23" s="4">
        <v>106.9</v>
      </c>
      <c r="HL23" s="5">
        <v>106.7</v>
      </c>
      <c r="HM23" s="37">
        <f t="shared" si="118"/>
        <v>0.74276666186843243</v>
      </c>
      <c r="HN23" s="13">
        <f t="shared" si="106"/>
        <v>102.3970501932212</v>
      </c>
      <c r="HO23" s="32">
        <f t="shared" si="39"/>
        <v>0.64776162372247015</v>
      </c>
      <c r="HP23" s="32">
        <f t="shared" si="39"/>
        <v>0.6909457319706348</v>
      </c>
      <c r="HQ23" s="32">
        <f t="shared" si="119"/>
        <v>0.40922483721945369</v>
      </c>
      <c r="HR23" s="13">
        <f t="shared" si="107"/>
        <v>94.681336269492405</v>
      </c>
      <c r="HS23" s="32">
        <f t="shared" si="41"/>
        <v>0.33127724917765294</v>
      </c>
      <c r="HT23" s="32">
        <f t="shared" si="41"/>
        <v>0.38584056080691348</v>
      </c>
      <c r="HU23" s="32">
        <f t="shared" si="120"/>
        <v>0.33037094281298302</v>
      </c>
      <c r="HV23" s="13">
        <f t="shared" si="108"/>
        <v>85.147851796537182</v>
      </c>
      <c r="HW23" s="32">
        <f t="shared" si="43"/>
        <v>0.27820710973724883</v>
      </c>
      <c r="HX23" s="32">
        <f t="shared" si="43"/>
        <v>0.31298299845440497</v>
      </c>
      <c r="HY23" s="112">
        <f t="shared" si="109"/>
        <v>0.41456743918238087</v>
      </c>
      <c r="HZ23" s="34">
        <f t="shared" si="123"/>
        <v>0.25723333813156757</v>
      </c>
      <c r="IA23" s="32">
        <f t="shared" si="121"/>
        <v>0.59077516278054631</v>
      </c>
      <c r="IB23" s="32">
        <f t="shared" si="122"/>
        <v>0.66962905718701693</v>
      </c>
      <c r="IC23" s="36">
        <f>QU!C22</f>
        <v>6947</v>
      </c>
      <c r="ID23" s="13">
        <f>QU!D22</f>
        <v>15394.96</v>
      </c>
      <c r="IE23" s="52">
        <f>QU!E22</f>
        <v>20704</v>
      </c>
      <c r="IF23" s="36">
        <f>Rent!FB24</f>
        <v>430</v>
      </c>
      <c r="IG23" s="13">
        <f>Rent!FC24</f>
        <v>375</v>
      </c>
      <c r="IH23" s="13">
        <f>Rent!FD24</f>
        <v>400</v>
      </c>
      <c r="II23" s="13">
        <f>Rent!FH24</f>
        <v>525</v>
      </c>
      <c r="IJ23" s="13">
        <f>Rent!FI24</f>
        <v>425</v>
      </c>
      <c r="IK23" s="13">
        <f>Rent!FJ24</f>
        <v>495</v>
      </c>
      <c r="IL23" s="13">
        <f>Rent!FN24</f>
        <v>570</v>
      </c>
      <c r="IM23" s="13">
        <f>Rent!FO24</f>
        <v>480</v>
      </c>
      <c r="IN23" s="52">
        <f>Rent!FP24</f>
        <v>540</v>
      </c>
      <c r="IO23" s="4">
        <v>106.7</v>
      </c>
      <c r="IP23" s="5">
        <v>107.8</v>
      </c>
      <c r="IQ23" s="37">
        <f t="shared" si="110"/>
        <v>0.71685619691953362</v>
      </c>
      <c r="IR23" s="13">
        <f t="shared" si="111"/>
        <v>101.96236356449397</v>
      </c>
      <c r="IS23" s="32">
        <f t="shared" si="47"/>
        <v>0.60457751547430549</v>
      </c>
      <c r="IT23" s="32">
        <f t="shared" si="47"/>
        <v>0.6909457319706348</v>
      </c>
      <c r="IU23" s="32">
        <f t="shared" si="112"/>
        <v>0.40143007841527362</v>
      </c>
      <c r="IV23" s="13">
        <f t="shared" si="113"/>
        <v>91.702212849801327</v>
      </c>
      <c r="IW23" s="32">
        <f t="shared" si="48"/>
        <v>0.33127724917765294</v>
      </c>
      <c r="IX23" s="32">
        <f t="shared" si="48"/>
        <v>0.37414842260064335</v>
      </c>
      <c r="IY23" s="32">
        <f t="shared" si="114"/>
        <v>0.34196290571870169</v>
      </c>
      <c r="IZ23" s="13">
        <f t="shared" si="115"/>
        <v>85.821215744100854</v>
      </c>
      <c r="JA23" s="32">
        <f t="shared" si="49"/>
        <v>0.29559505409582687</v>
      </c>
      <c r="JB23" s="32">
        <f t="shared" si="49"/>
        <v>0.32457496136012365</v>
      </c>
      <c r="JC23" s="110">
        <f t="shared" si="116"/>
        <v>0.44047790413127969</v>
      </c>
      <c r="JD23" s="34">
        <f t="shared" si="117"/>
        <v>0.28314380308046638</v>
      </c>
      <c r="JE23" s="32">
        <f t="shared" si="50"/>
        <v>0.59856992158472644</v>
      </c>
      <c r="JF23" s="48">
        <f t="shared" si="51"/>
        <v>0.65803709428129831</v>
      </c>
      <c r="JG23" s="36">
        <f>QU!C22</f>
        <v>6947</v>
      </c>
      <c r="JH23" s="13">
        <f>QU!D22</f>
        <v>15394.96</v>
      </c>
      <c r="JI23" s="52">
        <f>QU!E22</f>
        <v>20704</v>
      </c>
      <c r="JJ23" s="36">
        <f>Rent!FV24</f>
        <v>415</v>
      </c>
      <c r="JK23" s="13">
        <f>Rent!FW24</f>
        <v>350</v>
      </c>
      <c r="JL23" s="13">
        <f>Rent!FX24</f>
        <v>400</v>
      </c>
      <c r="JM23" s="13">
        <f>Rent!GB24</f>
        <v>515</v>
      </c>
      <c r="JN23" s="13">
        <f>Rent!GC24</f>
        <v>425</v>
      </c>
      <c r="JO23" s="13">
        <f>Rent!GD24</f>
        <v>480</v>
      </c>
      <c r="JP23" s="13">
        <f>Rent!GH24</f>
        <v>590</v>
      </c>
      <c r="JQ23" s="13">
        <f>Rent!GI24</f>
        <v>510</v>
      </c>
      <c r="JR23" s="52">
        <f>Rent!GJ24</f>
        <v>560</v>
      </c>
      <c r="JS23" s="4">
        <v>106.9</v>
      </c>
      <c r="JT23" s="5">
        <v>107.8</v>
      </c>
      <c r="JU23" s="42">
        <f>(Rent!GO24*12*'City Affordability'!$D$1)/NB!C22</f>
        <v>1.1788736504231105</v>
      </c>
      <c r="JV23" s="32">
        <f>(Rent!GP24*12*'City Affordability'!$D$1)/NB!D22</f>
        <v>0.32747510251903927</v>
      </c>
      <c r="JW23" s="32">
        <f>(Rent!GQ24*12*'City Affordability'!$D$1)/NB!E22</f>
        <v>0.30967154323447371</v>
      </c>
      <c r="JX23" s="42">
        <f>(Rent!GT24*12*'City Affordability'!$D$1)/NB!C22</f>
        <v>0.88240443536620949</v>
      </c>
      <c r="JY23" s="32">
        <f>(Rent!GU24*12*'City Affordability'!$D$1)/NB!D22</f>
        <v>0.25834797891036909</v>
      </c>
      <c r="JZ23" s="32">
        <f>(Rent!GV24*12*'City Affordability'!$D$1)/NB!E22</f>
        <v>0.23954004667843115</v>
      </c>
      <c r="KA23" s="37">
        <f>(Rent!GY24*12*'City Affordability'!$D$1)/NS!C22</f>
        <v>0.81593507930652898</v>
      </c>
      <c r="KB23" s="32">
        <f>(Rent!GZ24*12*'City Affordability'!$D$1)/NS!D22</f>
        <v>0.38770612371293645</v>
      </c>
      <c r="KC23" s="32">
        <f>(Rent!HA24*12*'City Affordability'!$D$1)/NS!E22</f>
        <v>0.32072299285414041</v>
      </c>
      <c r="KD23" s="37">
        <f>(Rent!HD24*12*'City Affordability'!$D$1)/PEI!C22</f>
        <v>0.5252655294496299</v>
      </c>
      <c r="KE23" s="32">
        <f>(Rent!HE24*12*'City Affordability'!$D$1)/PEI!D22</f>
        <v>0.28365068942875904</v>
      </c>
      <c r="KF23" s="32">
        <f>(Rent!HF24*12*'City Affordability'!$D$1)/PEI!E22</f>
        <v>0.23306463017960685</v>
      </c>
      <c r="KG23" s="37">
        <f>(Rent!HI24*12*'City Affordability'!$D$1)/NFL!C22</f>
        <v>0.46060014637716518</v>
      </c>
      <c r="KH23" s="32">
        <f>(Rent!HJ24*12*'City Affordability'!$D$1)/NFL!D22</f>
        <v>0.26697979111303383</v>
      </c>
      <c r="KI23" s="39">
        <f>(Rent!HK24*12*'City Affordability'!$D$1)/NFL!E22</f>
        <v>0.25947492082950252</v>
      </c>
      <c r="KJ23" s="43">
        <v>0.4</v>
      </c>
    </row>
    <row r="24" spans="1:296" x14ac:dyDescent="0.25">
      <c r="A24" s="45">
        <v>2006</v>
      </c>
      <c r="B24" s="34">
        <f t="shared" si="52"/>
        <v>1.3004102484712439</v>
      </c>
      <c r="C24" s="13">
        <f t="shared" si="53"/>
        <v>135.77879989081768</v>
      </c>
      <c r="D24" s="32">
        <f t="shared" ref="D24:D32" si="124">(V24*12)/$R24</f>
        <v>1.1053487112005573</v>
      </c>
      <c r="E24" s="32">
        <f t="shared" ref="E24:E32" si="125">(W24*12)/$R24</f>
        <v>1.2261010914157442</v>
      </c>
      <c r="F24" s="32">
        <f t="shared" si="54"/>
        <v>0.62699116585524017</v>
      </c>
      <c r="G24" s="13">
        <f t="shared" si="55"/>
        <v>112.12274021933975</v>
      </c>
      <c r="H24" s="32">
        <f t="shared" ref="H24:H32" si="126">(Y24*12)/$S24</f>
        <v>0.54660768305328622</v>
      </c>
      <c r="I24" s="32">
        <f t="shared" ref="I24:I32" si="127">(Z24*12)/$S24</f>
        <v>0.60287612101465393</v>
      </c>
      <c r="J24" s="32">
        <f t="shared" si="2"/>
        <v>0.58714740575060909</v>
      </c>
      <c r="K24" s="13">
        <f t="shared" si="56"/>
        <v>106.83985829640548</v>
      </c>
      <c r="L24" s="32">
        <f t="shared" si="3"/>
        <v>0.49969991978775241</v>
      </c>
      <c r="M24" s="32">
        <f t="shared" si="4"/>
        <v>0.54966991176652769</v>
      </c>
      <c r="N24" s="110">
        <f t="shared" si="57"/>
        <v>0.74309157055499653</v>
      </c>
      <c r="O24" s="34">
        <f t="shared" si="5"/>
        <v>-0.30041024847124387</v>
      </c>
      <c r="P24" s="32">
        <f t="shared" si="6"/>
        <v>0.37300883414475983</v>
      </c>
      <c r="Q24" s="48">
        <f t="shared" ref="Q24:Q32" si="128">1-J24</f>
        <v>0.41285259424939091</v>
      </c>
      <c r="R24" s="36">
        <f>BC!C23</f>
        <v>6459.5</v>
      </c>
      <c r="S24" s="13">
        <f>BC!D23</f>
        <v>14928.439999999999</v>
      </c>
      <c r="T24" s="52">
        <f>BC!E23</f>
        <v>19211.530000000002</v>
      </c>
      <c r="U24" s="36">
        <f>Rent!C25</f>
        <v>700</v>
      </c>
      <c r="V24" s="13">
        <f>Rent!D25</f>
        <v>595</v>
      </c>
      <c r="W24" s="13">
        <f>Rent!E25</f>
        <v>660</v>
      </c>
      <c r="X24" s="13">
        <f>Rent!I25</f>
        <v>780</v>
      </c>
      <c r="Y24" s="13">
        <f>Rent!J25</f>
        <v>680</v>
      </c>
      <c r="Z24" s="13">
        <f>Rent!K25</f>
        <v>750</v>
      </c>
      <c r="AA24" s="13">
        <f>Rent!O25</f>
        <v>940</v>
      </c>
      <c r="AB24" s="13">
        <f>Rent!P25</f>
        <v>800</v>
      </c>
      <c r="AC24" s="52">
        <f>Rent!Q25</f>
        <v>880</v>
      </c>
      <c r="AD24" s="4">
        <v>108</v>
      </c>
      <c r="AE24" s="4">
        <v>106.5</v>
      </c>
      <c r="AF24" s="37">
        <f>(Rent!V25*12*'City Affordability'!$D$1)/BC!C23</f>
        <v>0.69479061846892176</v>
      </c>
      <c r="AG24" s="32">
        <f>(Rent!W25*12*'City Affordability'!$D$1)/BC!D23</f>
        <v>0.36440512203552416</v>
      </c>
      <c r="AH24" s="39">
        <f>(Rent!X25*12*'City Affordability'!$D$1)/BC!E23</f>
        <v>0.36436452484523613</v>
      </c>
      <c r="AI24" s="37">
        <f t="shared" si="58"/>
        <v>1.3202530485009627</v>
      </c>
      <c r="AJ24" s="13">
        <f t="shared" si="59"/>
        <v>155.61696944295275</v>
      </c>
      <c r="AK24" s="32">
        <f t="shared" ref="AK24:AK32" si="129">(BC24*12)/$AY24</f>
        <v>1.1002108737508023</v>
      </c>
      <c r="AL24" s="32">
        <f t="shared" ref="AL24:AL32" si="130">(BD24*12)/$AY24</f>
        <v>1.2102319611258825</v>
      </c>
      <c r="AM24" s="32">
        <f t="shared" si="60"/>
        <v>0.63795853269537484</v>
      </c>
      <c r="AN24" s="13">
        <f t="shared" si="61"/>
        <v>122.34922322641621</v>
      </c>
      <c r="AO24" s="32">
        <f t="shared" ref="AO24:AO32" si="131">(BF24*12)/$AZ24</f>
        <v>0.53163211057947901</v>
      </c>
      <c r="AP24" s="32">
        <f t="shared" ref="AP24:AP32" si="132">(BG24*12)/$AZ24</f>
        <v>0.59542796384901653</v>
      </c>
      <c r="AQ24" s="32">
        <f t="shared" si="62"/>
        <v>0.50831390902554852</v>
      </c>
      <c r="AR24" s="13">
        <f t="shared" si="63"/>
        <v>115.97660680853927</v>
      </c>
      <c r="AS24" s="32">
        <f t="shared" ref="AS24:AS32" si="133">(BI24*12)/$BA24</f>
        <v>0.42588462648086495</v>
      </c>
      <c r="AT24" s="32">
        <f t="shared" ref="AT24:AT32" si="134">(BJ24*12)/$BA24</f>
        <v>0.4835851242621434</v>
      </c>
      <c r="AU24" s="110">
        <f t="shared" si="64"/>
        <v>0.85266342715687171</v>
      </c>
      <c r="AV24" s="34">
        <f t="shared" si="65"/>
        <v>-0.3202530485009627</v>
      </c>
      <c r="AW24" s="32">
        <f t="shared" ref="AW24:AW32" si="135">1-AM24</f>
        <v>0.36204146730462516</v>
      </c>
      <c r="AX24" s="48">
        <f t="shared" ref="AX24:AX32" si="136">1-AQ24</f>
        <v>0.49168609097445148</v>
      </c>
      <c r="AY24" s="36">
        <f>AB!D23</f>
        <v>5453.5</v>
      </c>
      <c r="AZ24" s="13">
        <f>AB!E23</f>
        <v>14107.5</v>
      </c>
      <c r="BA24" s="52">
        <f>AB!F23</f>
        <v>21836.9</v>
      </c>
      <c r="BB24" s="36">
        <f>Rent!AB25</f>
        <v>600</v>
      </c>
      <c r="BC24" s="13">
        <f>Rent!AC25</f>
        <v>500</v>
      </c>
      <c r="BD24" s="13">
        <f>Rent!AD25</f>
        <v>550</v>
      </c>
      <c r="BE24" s="13">
        <f>Rent!AH25</f>
        <v>750</v>
      </c>
      <c r="BF24" s="13">
        <f>Rent!AI25</f>
        <v>625</v>
      </c>
      <c r="BG24" s="13">
        <f>Rent!AJ25</f>
        <v>700</v>
      </c>
      <c r="BH24" s="13">
        <f>Rent!AN25</f>
        <v>925</v>
      </c>
      <c r="BI24" s="13">
        <f>Rent!AO25</f>
        <v>775</v>
      </c>
      <c r="BJ24" s="52">
        <f>Rent!AP25</f>
        <v>880</v>
      </c>
      <c r="BK24" s="103">
        <v>112.3</v>
      </c>
      <c r="BL24" s="5">
        <v>107.8</v>
      </c>
      <c r="BM24" s="37">
        <f t="shared" si="66"/>
        <v>1.2102319611258825</v>
      </c>
      <c r="BN24" s="13">
        <f t="shared" si="67"/>
        <v>151.29427584731519</v>
      </c>
      <c r="BO24" s="32">
        <f t="shared" ref="BO24:BO32" si="137">(CG24*12)/$CC24</f>
        <v>0.99018978637572197</v>
      </c>
      <c r="BP24" s="32">
        <f t="shared" ref="BP24:BP32" si="138">(CH24*12)/$CC24</f>
        <v>1.1222150912258182</v>
      </c>
      <c r="BQ24" s="32">
        <f t="shared" si="68"/>
        <v>0.53588516746411485</v>
      </c>
      <c r="BR24" s="13">
        <f t="shared" si="69"/>
        <v>117.0835604546464</v>
      </c>
      <c r="BS24" s="32">
        <f t="shared" ref="BS24:BS32" si="139">(CJ24*12)/$CD24</f>
        <v>0.46783625730994149</v>
      </c>
      <c r="BT24" s="32">
        <f t="shared" ref="BT24:BT32" si="140">(CK24*12)/$CD24</f>
        <v>0.5103668261562998</v>
      </c>
      <c r="BU24" s="32">
        <f t="shared" si="70"/>
        <v>0.42808274068205648</v>
      </c>
      <c r="BV24" s="13">
        <f t="shared" si="71"/>
        <v>113.45633984103731</v>
      </c>
      <c r="BW24" s="32">
        <f t="shared" ref="BW24:BW32" si="141">(CM24*12)/$CE24</f>
        <v>0.36818412869958644</v>
      </c>
      <c r="BX24" s="32">
        <f t="shared" ref="BX24:BX32" si="142">(CN24*12)/$CE24</f>
        <v>0.4061015986701409</v>
      </c>
      <c r="BY24" s="110">
        <f t="shared" si="72"/>
        <v>0.73714128541303747</v>
      </c>
      <c r="BZ24" s="34">
        <f t="shared" si="73"/>
        <v>-0.21023196112588249</v>
      </c>
      <c r="CA24" s="32">
        <f t="shared" ref="CA24:CA32" si="143">1-BQ24</f>
        <v>0.46411483253588515</v>
      </c>
      <c r="CB24" s="48">
        <f t="shared" ref="CB24:CB32" si="144">1-BU24</f>
        <v>0.57191725931794357</v>
      </c>
      <c r="CC24" s="13">
        <f>AB!D23</f>
        <v>5453.5</v>
      </c>
      <c r="CD24" s="13">
        <f>AB!E23</f>
        <v>14107.5</v>
      </c>
      <c r="CE24" s="52">
        <f>AB!F23</f>
        <v>21836.9</v>
      </c>
      <c r="CF24" s="36">
        <f>Rent!AV25</f>
        <v>550</v>
      </c>
      <c r="CG24" s="13">
        <f>Rent!AW25</f>
        <v>450</v>
      </c>
      <c r="CH24" s="13">
        <f>Rent!AX25</f>
        <v>510</v>
      </c>
      <c r="CI24" s="13">
        <f>Rent!BB25</f>
        <v>630</v>
      </c>
      <c r="CJ24" s="13">
        <f>Rent!BC25</f>
        <v>550</v>
      </c>
      <c r="CK24" s="13">
        <f>Rent!BD25</f>
        <v>600</v>
      </c>
      <c r="CL24" s="13">
        <f>Rent!BH25</f>
        <v>779</v>
      </c>
      <c r="CM24" s="13">
        <f>Rent!BI25</f>
        <v>670</v>
      </c>
      <c r="CN24" s="52">
        <f>Rent!BJ25</f>
        <v>739</v>
      </c>
      <c r="CO24" s="4">
        <v>112</v>
      </c>
      <c r="CP24" s="5">
        <v>107.8</v>
      </c>
      <c r="CQ24" s="37">
        <f>(Rent!BO25*12*'City Affordability'!$D$1)/SK!C23</f>
        <v>0.35215183738265016</v>
      </c>
      <c r="CR24" s="32">
        <f>(Rent!BP25*12*'City Affordability'!$D$1)/SK!D23</f>
        <v>0.26227003628493223</v>
      </c>
      <c r="CS24" s="32">
        <f>(Rent!BQ25*12*'City Affordability'!$D$1)/SK!E23</f>
        <v>0.23001916518205073</v>
      </c>
      <c r="CT24" s="37">
        <f>(Rent!BT25*12*'City Affordability'!$D$1)/SK!C23</f>
        <v>0.3699467440589011</v>
      </c>
      <c r="CU24" s="32">
        <f>(Rent!BU25*12*'City Affordability'!$D$1)/SK!D23</f>
        <v>0.25259405436374055</v>
      </c>
      <c r="CV24" s="32">
        <f>(Rent!BV25*12*'City Affordability'!$D$1)/SK!E23</f>
        <v>0.22484188493679558</v>
      </c>
      <c r="CW24" s="37">
        <f t="shared" si="74"/>
        <v>0.83071373357382117</v>
      </c>
      <c r="CX24" s="13">
        <f t="shared" si="75"/>
        <v>150.90145724183344</v>
      </c>
      <c r="CY24" s="32">
        <f t="shared" ref="CY24:CY32" si="145">(DQ24*12)/$DM24</f>
        <v>0.71115691832002059</v>
      </c>
      <c r="CZ24" s="32">
        <f t="shared" ref="CZ24:CZ32" si="146">(DR24*12)/$DM24</f>
        <v>0.78742592115434162</v>
      </c>
      <c r="DA24" s="32">
        <f t="shared" si="76"/>
        <v>0.47284904168139064</v>
      </c>
      <c r="DB24" s="13">
        <f t="shared" si="77"/>
        <v>98.754803812921338</v>
      </c>
      <c r="DC24" s="32">
        <f t="shared" ref="DC24:DC32" si="147">(DT24*12)/$DN24</f>
        <v>0.37861578070573981</v>
      </c>
      <c r="DD24" s="32">
        <f t="shared" ref="DD24:DD32" si="148">(DU24*12)/$DN24</f>
        <v>0.45265620004375118</v>
      </c>
      <c r="DE24" s="32">
        <f t="shared" si="78"/>
        <v>0.39818918726742669</v>
      </c>
      <c r="DF24" s="13">
        <f t="shared" si="79"/>
        <v>115.83115204915408</v>
      </c>
      <c r="DG24" s="32">
        <f t="shared" ref="DG24:DG32" si="149">(DW24*12)/$DO24</f>
        <v>0.32992818373586785</v>
      </c>
      <c r="DH24" s="32">
        <f t="shared" ref="DH24:DH32" si="150">(DX24*12)/$DO24</f>
        <v>0.37827972790405534</v>
      </c>
      <c r="DI24" s="110">
        <f t="shared" si="80"/>
        <v>0.59778407626900287</v>
      </c>
      <c r="DJ24" s="34">
        <f t="shared" si="81"/>
        <v>0.16928626642617883</v>
      </c>
      <c r="DK24" s="32">
        <f t="shared" ref="DK24:DK32" si="151">1-DA24</f>
        <v>0.52715095831860936</v>
      </c>
      <c r="DL24" s="48">
        <f t="shared" ref="DL24:DL32" si="152">1-DE24</f>
        <v>0.60181081273257331</v>
      </c>
      <c r="DM24" s="36">
        <f>MN!C23</f>
        <v>5821.5</v>
      </c>
      <c r="DN24" s="13">
        <f>MN!D23</f>
        <v>14262.48</v>
      </c>
      <c r="DO24" s="52">
        <f>MN!E23</f>
        <v>21095.5</v>
      </c>
      <c r="DP24" s="36">
        <f>Rent!BZ25</f>
        <v>403</v>
      </c>
      <c r="DQ24" s="13">
        <f>Rent!CA25</f>
        <v>345</v>
      </c>
      <c r="DR24" s="13">
        <f>Rent!CB25</f>
        <v>382</v>
      </c>
      <c r="DS24" s="13">
        <f>Rent!CF25</f>
        <v>562</v>
      </c>
      <c r="DT24" s="13">
        <f>Rent!CG25</f>
        <v>450</v>
      </c>
      <c r="DU24" s="13">
        <f>Rent!CH25</f>
        <v>538</v>
      </c>
      <c r="DV24" s="13">
        <f>Rent!CL25</f>
        <v>700</v>
      </c>
      <c r="DW24" s="13">
        <f>Rent!CM25</f>
        <v>580</v>
      </c>
      <c r="DX24" s="52">
        <f>Rent!CN25</f>
        <v>665</v>
      </c>
      <c r="DY24" s="4">
        <v>108.5</v>
      </c>
      <c r="DZ24" s="5">
        <v>108.9</v>
      </c>
      <c r="EA24" s="37">
        <f t="shared" si="82"/>
        <v>1.233080575437602</v>
      </c>
      <c r="EB24" s="13">
        <f t="shared" si="83"/>
        <v>173.44624760824888</v>
      </c>
      <c r="EC24" s="32">
        <f t="shared" ref="EC24:EC32" si="153">(EU24*12)/$EQ24</f>
        <v>1.0630004960668982</v>
      </c>
      <c r="ED24" s="32">
        <f t="shared" ref="ED24:ED32" si="154">(EV24*12)/$EQ24</f>
        <v>1.1905605555949259</v>
      </c>
      <c r="EE24" s="32">
        <f t="shared" si="84"/>
        <v>0.66435857853014535</v>
      </c>
      <c r="EF24" s="13">
        <f t="shared" si="85"/>
        <v>154.97482015998438</v>
      </c>
      <c r="EG24" s="32">
        <f t="shared" ref="EG24:EG32" si="155">(EX24*12)/$ER24</f>
        <v>0.6025577805273411</v>
      </c>
      <c r="EH24" s="32">
        <f t="shared" ref="EH24:EH32" si="156">(EY24*12)/$ER24</f>
        <v>0.645045829154269</v>
      </c>
      <c r="EI24" s="32">
        <f t="shared" si="86"/>
        <v>0.59240824370305756</v>
      </c>
      <c r="EJ24" s="13">
        <f t="shared" si="87"/>
        <v>153.5613259414587</v>
      </c>
      <c r="EK24" s="32">
        <f t="shared" ref="EK24:EK32" si="157">(FA24*12)/$ES24</f>
        <v>0.5358466525957305</v>
      </c>
      <c r="EL24" s="32">
        <f t="shared" ref="EL24:EL32" si="158">(FB24*12)/$ES24</f>
        <v>0.56918822209057596</v>
      </c>
      <c r="EM24" s="110">
        <f t="shared" si="88"/>
        <v>0.76536035716816664</v>
      </c>
      <c r="EN24" s="34">
        <f t="shared" si="89"/>
        <v>-0.23308057543760197</v>
      </c>
      <c r="EO24" s="32">
        <f t="shared" ref="EO24:EO32" si="159">1-EE24</f>
        <v>0.33564142146985465</v>
      </c>
      <c r="EP24" s="48">
        <f t="shared" ref="EP24:EP32" si="160">1-EI24</f>
        <v>0.40759175629694244</v>
      </c>
      <c r="EQ24" s="36">
        <f>ON!C23</f>
        <v>7055.5</v>
      </c>
      <c r="ER24" s="13">
        <f>ON!D23</f>
        <v>15533.779999999999</v>
      </c>
      <c r="ES24" s="52">
        <f>ON!E23</f>
        <v>20155.02</v>
      </c>
      <c r="ET24" s="36">
        <f>Rent!CT25</f>
        <v>725</v>
      </c>
      <c r="EU24" s="13">
        <f>Rent!CU25</f>
        <v>625</v>
      </c>
      <c r="EV24" s="13">
        <f>Rent!CV25</f>
        <v>700</v>
      </c>
      <c r="EW24" s="13">
        <f>Rent!CZ25</f>
        <v>860</v>
      </c>
      <c r="EX24" s="13">
        <f>Rent!DA25</f>
        <v>780</v>
      </c>
      <c r="EY24" s="13">
        <f>Rent!DB25</f>
        <v>835</v>
      </c>
      <c r="EZ24" s="13">
        <f>Rent!DF25</f>
        <v>995</v>
      </c>
      <c r="FA24" s="13">
        <f>Rent!DG25</f>
        <v>900</v>
      </c>
      <c r="FB24" s="52">
        <f>Rent!DH25</f>
        <v>956</v>
      </c>
      <c r="FC24" s="4">
        <v>108.4</v>
      </c>
      <c r="FD24" s="5">
        <v>109</v>
      </c>
      <c r="FE24" s="37">
        <f t="shared" si="90"/>
        <v>1.0800085040039686</v>
      </c>
      <c r="FF24" s="13">
        <f t="shared" si="91"/>
        <v>163.16795145368599</v>
      </c>
      <c r="FG24" s="32">
        <f t="shared" ref="FG24:FG32" si="161">(FY24*12)/$FU24</f>
        <v>0.96095244844447592</v>
      </c>
      <c r="FH24" s="32">
        <f t="shared" ref="FH24:FH32" si="162">(FZ24*12)/$FU24</f>
        <v>1.0527956913046559</v>
      </c>
      <c r="FI24" s="32">
        <f t="shared" si="92"/>
        <v>0.57938248127628955</v>
      </c>
      <c r="FJ24" s="13">
        <f t="shared" si="93"/>
        <v>141.91008241393919</v>
      </c>
      <c r="FK24" s="32">
        <f t="shared" ref="FK24:FK32" si="163">(GB24*12)/$FV24</f>
        <v>0.52916933289901114</v>
      </c>
      <c r="FL24" s="32">
        <f t="shared" ref="FL24:FL32" si="164">(GC24*12)/$FV24</f>
        <v>0.56315977180055343</v>
      </c>
      <c r="FM24" s="32">
        <f t="shared" si="94"/>
        <v>0.52334356403516347</v>
      </c>
      <c r="FN24" s="13">
        <f t="shared" si="95"/>
        <v>136.95686836592728</v>
      </c>
      <c r="FO24" s="32">
        <f t="shared" ref="FO24:FO32" si="165">(GE24*12)/$FW24</f>
        <v>0.47630813564064933</v>
      </c>
      <c r="FP24" s="32">
        <f t="shared" ref="FP24:FP32" si="166">(GF24*12)/$FW24</f>
        <v>0.50964970513549479</v>
      </c>
      <c r="FQ24" s="110">
        <f t="shared" si="96"/>
        <v>0.68032031748281485</v>
      </c>
      <c r="FR24" s="34">
        <f t="shared" si="97"/>
        <v>-8.0008504003968639E-2</v>
      </c>
      <c r="FS24" s="32">
        <f t="shared" ref="FS24:FS32" si="167">1-FI24</f>
        <v>0.42061751872371045</v>
      </c>
      <c r="FT24" s="48">
        <f t="shared" ref="FT24:FT32" si="168">1-FM24</f>
        <v>0.47665643596483653</v>
      </c>
      <c r="FU24" s="36">
        <f>ON!C23</f>
        <v>7055.5</v>
      </c>
      <c r="FV24" s="13">
        <f>ON!D23</f>
        <v>15533.779999999999</v>
      </c>
      <c r="FW24" s="52">
        <f>ON!E23</f>
        <v>20155.02</v>
      </c>
      <c r="FX24" s="36">
        <f>Rent!DN25</f>
        <v>635</v>
      </c>
      <c r="FY24" s="13">
        <f>Rent!DO25</f>
        <v>565</v>
      </c>
      <c r="FZ24" s="13">
        <f>Rent!DP25</f>
        <v>619</v>
      </c>
      <c r="GA24" s="13">
        <f>Rent!DT25</f>
        <v>750</v>
      </c>
      <c r="GB24" s="13">
        <f>Rent!DU25</f>
        <v>685</v>
      </c>
      <c r="GC24" s="13">
        <f>Rent!DV25</f>
        <v>729</v>
      </c>
      <c r="GD24" s="13">
        <f>Rent!DZ25</f>
        <v>879</v>
      </c>
      <c r="GE24" s="13">
        <f>Rent!EA25</f>
        <v>800</v>
      </c>
      <c r="GF24" s="52">
        <f>Rent!EB25</f>
        <v>856</v>
      </c>
      <c r="GG24" s="32">
        <v>108.6</v>
      </c>
      <c r="GH24" s="5">
        <v>109</v>
      </c>
      <c r="GI24" s="37">
        <f t="shared" si="98"/>
        <v>0.80788037701084259</v>
      </c>
      <c r="GJ24" s="13">
        <f t="shared" si="99"/>
        <v>142.04649588606588</v>
      </c>
      <c r="GK24" s="32">
        <f t="shared" ref="GK24:GK32" si="169">(HC24*12)/$GY24</f>
        <v>0.7228403373254908</v>
      </c>
      <c r="GL24" s="32">
        <f t="shared" ref="GL24:GL32" si="170">(HD24*12)/$GY24</f>
        <v>0.76536035716816664</v>
      </c>
      <c r="GM24" s="32">
        <f t="shared" si="100"/>
        <v>0.48590877429704815</v>
      </c>
      <c r="GN24" s="13">
        <f t="shared" si="101"/>
        <v>142.36274615369655</v>
      </c>
      <c r="GO24" s="32">
        <f t="shared" ref="GO24:GO32" si="171">(HF24*12)/$GZ24</f>
        <v>0.43260558601962951</v>
      </c>
      <c r="GP24" s="32">
        <f t="shared" ref="GP24:GP32" si="172">(HG24*12)/$GZ24</f>
        <v>0.46350598502103163</v>
      </c>
      <c r="GQ24" s="32">
        <f t="shared" si="102"/>
        <v>0.45546965470637091</v>
      </c>
      <c r="GR24" s="13">
        <f t="shared" si="103"/>
        <v>149.4699583528074</v>
      </c>
      <c r="GS24" s="32">
        <f t="shared" ref="GS24:GS32" si="173">(HI24*12)/$HA24</f>
        <v>0.41617423351601734</v>
      </c>
      <c r="GT24" s="32">
        <f t="shared" ref="GT24:GT32" si="174">(HJ24*12)/$HA24</f>
        <v>0.44594349199355793</v>
      </c>
      <c r="GU24" s="110">
        <f t="shared" si="104"/>
        <v>0.59442987740060949</v>
      </c>
      <c r="GV24" s="34">
        <f t="shared" si="105"/>
        <v>0.19211962298915741</v>
      </c>
      <c r="GW24" s="32">
        <f t="shared" ref="GW24:GW32" si="175">1-GM24</f>
        <v>0.51409122570295185</v>
      </c>
      <c r="GX24" s="48">
        <f t="shared" ref="GX24:GX32" si="176">1-GQ24</f>
        <v>0.54453034529362909</v>
      </c>
      <c r="GY24" s="36">
        <f>ON!C23</f>
        <v>7055.5</v>
      </c>
      <c r="GZ24" s="13">
        <f>ON!D23</f>
        <v>15533.779999999999</v>
      </c>
      <c r="HA24" s="52">
        <f>ON!E23</f>
        <v>20155.02</v>
      </c>
      <c r="HB24" s="36">
        <f>Rent!EH25</f>
        <v>475</v>
      </c>
      <c r="HC24" s="13">
        <f>Rent!EI25</f>
        <v>425</v>
      </c>
      <c r="HD24" s="13">
        <f>Rent!EJ25</f>
        <v>450</v>
      </c>
      <c r="HE24" s="13">
        <f>Rent!EN25</f>
        <v>629</v>
      </c>
      <c r="HF24" s="13">
        <f>Rent!EO25</f>
        <v>560</v>
      </c>
      <c r="HG24" s="13">
        <f>Rent!EP25</f>
        <v>600</v>
      </c>
      <c r="HH24" s="13">
        <f>Rent!ET25</f>
        <v>765</v>
      </c>
      <c r="HI24" s="13">
        <f>Rent!EU25</f>
        <v>699</v>
      </c>
      <c r="HJ24" s="52">
        <f>Rent!EV25</f>
        <v>749</v>
      </c>
      <c r="HK24" s="4">
        <v>108.8</v>
      </c>
      <c r="HL24" s="5">
        <v>109</v>
      </c>
      <c r="HM24" s="37">
        <f t="shared" si="118"/>
        <v>0.76818682303536223</v>
      </c>
      <c r="HN24" s="13">
        <f t="shared" si="106"/>
        <v>105.90144753973397</v>
      </c>
      <c r="HO24" s="32">
        <f t="shared" ref="HO24:HO32" si="177">(IG24*12)/$IC24</f>
        <v>0.65722650415247652</v>
      </c>
      <c r="HP24" s="32">
        <f t="shared" ref="HP24:HP32" si="178">(IH24*12)/$IC24</f>
        <v>0.72550977731117539</v>
      </c>
      <c r="HQ24" s="32">
        <f t="shared" si="119"/>
        <v>0.39921318710033316</v>
      </c>
      <c r="HR24" s="13">
        <f t="shared" si="107"/>
        <v>92.364965596632643</v>
      </c>
      <c r="HS24" s="32">
        <f t="shared" ref="HS24:HS32" si="179">(IJ24*12)/$ID24</f>
        <v>0.32662897126390894</v>
      </c>
      <c r="HT24" s="32">
        <f t="shared" ref="HT24:HT32" si="180">(IK24*12)/$ID24</f>
        <v>0.36292107918212102</v>
      </c>
      <c r="HU24" s="32">
        <f t="shared" si="120"/>
        <v>0.33266338623605241</v>
      </c>
      <c r="HV24" s="13">
        <f t="shared" si="108"/>
        <v>85.738692598629015</v>
      </c>
      <c r="HW24" s="32">
        <f t="shared" ref="HW24:HW32" si="181">(IM24*12)/$IE24</f>
        <v>0.27721948853004369</v>
      </c>
      <c r="HX24" s="32">
        <f t="shared" ref="HX24:HX32" si="182">(IN24*12)/$IE24</f>
        <v>0.31048582715364892</v>
      </c>
      <c r="HY24" s="112">
        <f t="shared" si="109"/>
        <v>0.42677045724186791</v>
      </c>
      <c r="HZ24" s="34">
        <f t="shared" si="123"/>
        <v>0.23181317696463777</v>
      </c>
      <c r="IA24" s="32">
        <f t="shared" si="121"/>
        <v>0.60078681289966684</v>
      </c>
      <c r="IB24" s="32">
        <f t="shared" si="122"/>
        <v>0.66733661376394759</v>
      </c>
      <c r="IC24" s="36">
        <f>QU!C23</f>
        <v>7029.54</v>
      </c>
      <c r="ID24" s="13">
        <f>QU!D23</f>
        <v>16532.52</v>
      </c>
      <c r="IE24" s="52">
        <f>QU!E23</f>
        <v>21643.5</v>
      </c>
      <c r="IF24" s="36">
        <f>Rent!FB25</f>
        <v>450</v>
      </c>
      <c r="IG24" s="13">
        <f>Rent!FC25</f>
        <v>385</v>
      </c>
      <c r="IH24" s="13">
        <f>Rent!FD25</f>
        <v>425</v>
      </c>
      <c r="II24" s="13">
        <f>Rent!FH25</f>
        <v>550</v>
      </c>
      <c r="IJ24" s="13">
        <f>Rent!FI25</f>
        <v>450</v>
      </c>
      <c r="IK24" s="13">
        <f>Rent!FJ25</f>
        <v>500</v>
      </c>
      <c r="IL24" s="13">
        <f>Rent!FN25</f>
        <v>600</v>
      </c>
      <c r="IM24" s="13">
        <f>Rent!FO25</f>
        <v>500</v>
      </c>
      <c r="IN24" s="52">
        <f>Rent!FP25</f>
        <v>560</v>
      </c>
      <c r="IO24" s="4">
        <v>108.6</v>
      </c>
      <c r="IP24" s="5">
        <v>110.9</v>
      </c>
      <c r="IQ24" s="37">
        <f t="shared" si="110"/>
        <v>0.72550977731117539</v>
      </c>
      <c r="IR24" s="13">
        <f t="shared" si="111"/>
        <v>103.19320946332103</v>
      </c>
      <c r="IS24" s="32">
        <f t="shared" ref="IS24:IS32" si="183">(JK24*12)/$JG24</f>
        <v>0.6316202767179645</v>
      </c>
      <c r="IT24" s="32">
        <f t="shared" ref="IT24:IT32" si="184">(JL24*12)/$JG24</f>
        <v>0.69648938621872836</v>
      </c>
      <c r="IU24" s="32">
        <f t="shared" si="112"/>
        <v>0.38324465961631982</v>
      </c>
      <c r="IV24" s="13">
        <f t="shared" si="113"/>
        <v>87.547957264251281</v>
      </c>
      <c r="IW24" s="32">
        <f t="shared" ref="IW24:IW32" si="185">(JN24*12)/$JH24</f>
        <v>0.32662897126390894</v>
      </c>
      <c r="IX24" s="32">
        <f t="shared" ref="IX24:IX32" si="186">(JO24*12)/$JH24</f>
        <v>0.36292107918212102</v>
      </c>
      <c r="IY24" s="32">
        <f t="shared" si="114"/>
        <v>0.33266338623605241</v>
      </c>
      <c r="IZ24" s="13">
        <f t="shared" si="115"/>
        <v>83.487348372844437</v>
      </c>
      <c r="JA24" s="32">
        <f t="shared" ref="JA24:JA32" si="187">(JQ24*12)/$JI24</f>
        <v>0.29385265784184628</v>
      </c>
      <c r="JB24" s="32">
        <f t="shared" ref="JB24:JB32" si="188">(JR24*12)/$JI24</f>
        <v>0.32157460669485066</v>
      </c>
      <c r="JC24" s="110">
        <f t="shared" si="116"/>
        <v>0.45237668467637998</v>
      </c>
      <c r="JD24" s="34">
        <f t="shared" si="117"/>
        <v>0.27449022268882461</v>
      </c>
      <c r="JE24" s="32">
        <f t="shared" ref="JE24:JE32" si="189">1-IU24</f>
        <v>0.61675534038368018</v>
      </c>
      <c r="JF24" s="48">
        <f t="shared" ref="JF24:JF32" si="190">1-IY24</f>
        <v>0.66733661376394759</v>
      </c>
      <c r="JG24" s="36">
        <f>QU!C23</f>
        <v>7029.54</v>
      </c>
      <c r="JH24" s="13">
        <f>QU!D23</f>
        <v>16532.52</v>
      </c>
      <c r="JI24" s="52">
        <f>QU!E23</f>
        <v>21643.5</v>
      </c>
      <c r="JJ24" s="36">
        <f>Rent!FV25</f>
        <v>425</v>
      </c>
      <c r="JK24" s="13">
        <f>Rent!FW25</f>
        <v>370</v>
      </c>
      <c r="JL24" s="13">
        <f>Rent!FX25</f>
        <v>408</v>
      </c>
      <c r="JM24" s="13">
        <f>Rent!GB25</f>
        <v>528</v>
      </c>
      <c r="JN24" s="13">
        <f>Rent!GC25</f>
        <v>450</v>
      </c>
      <c r="JO24" s="13">
        <f>Rent!GD25</f>
        <v>500</v>
      </c>
      <c r="JP24" s="13">
        <f>Rent!GH25</f>
        <v>600</v>
      </c>
      <c r="JQ24" s="13">
        <f>Rent!GI25</f>
        <v>530</v>
      </c>
      <c r="JR24" s="52">
        <f>Rent!GJ25</f>
        <v>580</v>
      </c>
      <c r="JS24" s="4">
        <v>108.7</v>
      </c>
      <c r="JT24" s="5">
        <v>110.9</v>
      </c>
      <c r="JU24" s="42">
        <f>(Rent!GO25*12*'City Affordability'!$D$1)/NB!C23</f>
        <v>1.1263082437275986</v>
      </c>
      <c r="JV24" s="32">
        <f>(Rent!GP25*12*'City Affordability'!$D$1)/NB!D23</f>
        <v>0.30949282674624023</v>
      </c>
      <c r="JW24" s="32">
        <f>(Rent!GQ25*12*'City Affordability'!$D$1)/NB!E23</f>
        <v>0.30270387311554386</v>
      </c>
      <c r="JX24" s="42">
        <f>(Rent!GT25*12*'City Affordability'!$D$1)/NB!C23</f>
        <v>0.89003584229390686</v>
      </c>
      <c r="JY24" s="32">
        <f>(Rent!GU25*12*'City Affordability'!$D$1)/NB!D23</f>
        <v>0.24997497544888636</v>
      </c>
      <c r="JZ24" s="32">
        <f>(Rent!GV25*12*'City Affordability'!$D$1)/NB!E23</f>
        <v>0.24077732968847268</v>
      </c>
      <c r="KA24" s="37">
        <f>(Rent!GY25*12*'City Affordability'!$D$1)/NS!C23</f>
        <v>0.76609209759347152</v>
      </c>
      <c r="KB24" s="32">
        <f>(Rent!GZ25*12*'City Affordability'!$D$1)/NS!D23</f>
        <v>0.36919185157120193</v>
      </c>
      <c r="KC24" s="32">
        <f>(Rent!HA25*12*'City Affordability'!$D$1)/NS!E23</f>
        <v>0.31962397179788482</v>
      </c>
      <c r="KD24" s="37">
        <f>(Rent!HD25*12*'City Affordability'!$D$1)/PEI!C23</f>
        <v>0.53144876325088342</v>
      </c>
      <c r="KE24" s="32">
        <f>(Rent!HE25*12*'City Affordability'!$D$1)/PEI!D23</f>
        <v>0.2699455698858344</v>
      </c>
      <c r="KF24" s="32">
        <f>(Rent!HF25*12*'City Affordability'!$D$1)/PEI!E23</f>
        <v>0.2293199354028351</v>
      </c>
      <c r="KG24" s="37">
        <f>(Rent!HI25*12*'City Affordability'!$D$1)/NFL!C23</f>
        <v>0.43744463170328318</v>
      </c>
      <c r="KH24" s="32">
        <f>(Rent!HJ25*12*'City Affordability'!$D$1)/NFL!D23</f>
        <v>0.24246607267707646</v>
      </c>
      <c r="KI24" s="39">
        <f>(Rent!HK25*12*'City Affordability'!$D$1)/NFL!E23</f>
        <v>0.24124396652264324</v>
      </c>
      <c r="KJ24" s="43">
        <v>0.4</v>
      </c>
    </row>
    <row r="25" spans="1:296" x14ac:dyDescent="0.25">
      <c r="A25" s="45">
        <v>2007</v>
      </c>
      <c r="B25" s="34">
        <f t="shared" si="52"/>
        <v>1.2025256297100957</v>
      </c>
      <c r="C25" s="13">
        <f t="shared" si="53"/>
        <v>125.55844360034448</v>
      </c>
      <c r="D25" s="32">
        <f t="shared" si="124"/>
        <v>0.99395749881186779</v>
      </c>
      <c r="E25" s="32">
        <f t="shared" si="125"/>
        <v>1.1406069658496842</v>
      </c>
      <c r="F25" s="32">
        <f t="shared" si="54"/>
        <v>0.59150232965657135</v>
      </c>
      <c r="G25" s="13">
        <f t="shared" si="55"/>
        <v>105.77638993805245</v>
      </c>
      <c r="H25" s="32">
        <f t="shared" si="126"/>
        <v>0.51017075932879274</v>
      </c>
      <c r="I25" s="32">
        <f t="shared" si="127"/>
        <v>0.56192721317374272</v>
      </c>
      <c r="J25" s="32">
        <f t="shared" si="2"/>
        <v>0.57389233602283729</v>
      </c>
      <c r="K25" s="13">
        <f t="shared" si="56"/>
        <v>104.42790900129843</v>
      </c>
      <c r="L25" s="32">
        <f t="shared" si="3"/>
        <v>0.47922968265824556</v>
      </c>
      <c r="M25" s="32">
        <f t="shared" si="4"/>
        <v>0.53247742517582841</v>
      </c>
      <c r="N25" s="110">
        <f t="shared" si="57"/>
        <v>0.65992260167017447</v>
      </c>
      <c r="O25" s="34">
        <f t="shared" si="5"/>
        <v>-0.20252562971009569</v>
      </c>
      <c r="P25" s="32">
        <f t="shared" si="6"/>
        <v>0.40849767034342865</v>
      </c>
      <c r="Q25" s="48">
        <f t="shared" si="128"/>
        <v>0.42610766397716271</v>
      </c>
      <c r="R25" s="36">
        <f>BC!C24</f>
        <v>7364.5</v>
      </c>
      <c r="S25" s="13">
        <f>BC!D24</f>
        <v>16229.859999999999</v>
      </c>
      <c r="T25" s="52">
        <f>BC!E24</f>
        <v>20282.550000000003</v>
      </c>
      <c r="U25" s="36">
        <f>Rent!C26</f>
        <v>738</v>
      </c>
      <c r="V25" s="13">
        <f>Rent!D26</f>
        <v>610</v>
      </c>
      <c r="W25" s="13">
        <f>Rent!E26</f>
        <v>700</v>
      </c>
      <c r="X25" s="13">
        <f>Rent!I26</f>
        <v>800</v>
      </c>
      <c r="Y25" s="13">
        <f>Rent!J26</f>
        <v>690</v>
      </c>
      <c r="Z25" s="13">
        <f>Rent!K26</f>
        <v>760</v>
      </c>
      <c r="AA25" s="13">
        <f>Rent!O26</f>
        <v>970</v>
      </c>
      <c r="AB25" s="13">
        <f>Rent!P26</f>
        <v>810</v>
      </c>
      <c r="AC25" s="52">
        <f>Rent!Q26</f>
        <v>900</v>
      </c>
      <c r="AD25" s="4">
        <v>110.2</v>
      </c>
      <c r="AE25" s="4">
        <v>109.3</v>
      </c>
      <c r="AF25" s="37">
        <f>(Rent!V26*12*'City Affordability'!$D$1)/BC!C24</f>
        <v>0.63982619322425149</v>
      </c>
      <c r="AG25" s="32">
        <f>(Rent!W26*12*'City Affordability'!$D$1)/BC!D24</f>
        <v>0.35243680475370709</v>
      </c>
      <c r="AH25" s="39">
        <f>(Rent!X26*12*'City Affordability'!$D$1)/BC!E24</f>
        <v>0.35814037189603865</v>
      </c>
      <c r="AI25" s="37">
        <f t="shared" si="58"/>
        <v>1.541959078778294</v>
      </c>
      <c r="AJ25" s="13">
        <f t="shared" si="59"/>
        <v>181.74924808314154</v>
      </c>
      <c r="AK25" s="32">
        <f t="shared" si="129"/>
        <v>1.304734605120095</v>
      </c>
      <c r="AL25" s="32">
        <f t="shared" si="130"/>
        <v>1.541959078778294</v>
      </c>
      <c r="AM25" s="32">
        <f t="shared" si="60"/>
        <v>0.76622984268206717</v>
      </c>
      <c r="AN25" s="13">
        <f t="shared" si="61"/>
        <v>146.94940385696592</v>
      </c>
      <c r="AO25" s="32">
        <f t="shared" si="131"/>
        <v>0.63487615536514141</v>
      </c>
      <c r="AP25" s="32">
        <f t="shared" si="132"/>
        <v>0.74433756146257957</v>
      </c>
      <c r="AQ25" s="32">
        <f t="shared" si="62"/>
        <v>0.64964210625782515</v>
      </c>
      <c r="AR25" s="13">
        <f t="shared" si="63"/>
        <v>148.22196635966583</v>
      </c>
      <c r="AS25" s="32">
        <f t="shared" si="133"/>
        <v>0.51971368500626014</v>
      </c>
      <c r="AT25" s="32">
        <f t="shared" si="134"/>
        <v>0.59058373296165922</v>
      </c>
      <c r="AU25" s="110">
        <f t="shared" si="64"/>
        <v>1.0437876840960758</v>
      </c>
      <c r="AV25" s="34">
        <f t="shared" si="65"/>
        <v>-0.54195907877829397</v>
      </c>
      <c r="AW25" s="32">
        <f t="shared" si="135"/>
        <v>0.23377015731793283</v>
      </c>
      <c r="AX25" s="48">
        <f t="shared" si="136"/>
        <v>0.35035789374217485</v>
      </c>
      <c r="AY25" s="36">
        <f>AB!D24</f>
        <v>5058.5</v>
      </c>
      <c r="AZ25" s="13">
        <f>AB!E24</f>
        <v>13703.46</v>
      </c>
      <c r="BA25" s="52">
        <f>AB!F24</f>
        <v>20318.88</v>
      </c>
      <c r="BB25" s="36">
        <f>Rent!AB26</f>
        <v>650</v>
      </c>
      <c r="BC25" s="13">
        <f>Rent!AC26</f>
        <v>550</v>
      </c>
      <c r="BD25" s="13">
        <f>Rent!AD26</f>
        <v>650</v>
      </c>
      <c r="BE25" s="13">
        <f>Rent!AH26</f>
        <v>875</v>
      </c>
      <c r="BF25" s="13">
        <f>Rent!AI26</f>
        <v>725</v>
      </c>
      <c r="BG25" s="13">
        <f>Rent!AJ26</f>
        <v>850</v>
      </c>
      <c r="BH25" s="13">
        <f>Rent!AN26</f>
        <v>1100</v>
      </c>
      <c r="BI25" s="13">
        <f>Rent!AO26</f>
        <v>880</v>
      </c>
      <c r="BJ25" s="52">
        <f>Rent!AP26</f>
        <v>1000</v>
      </c>
      <c r="BK25" s="103">
        <v>118</v>
      </c>
      <c r="BL25" s="5">
        <v>111.4</v>
      </c>
      <c r="BM25" s="37">
        <f t="shared" si="66"/>
        <v>1.541959078778294</v>
      </c>
      <c r="BN25" s="13">
        <f t="shared" si="67"/>
        <v>192.76435402757437</v>
      </c>
      <c r="BO25" s="32">
        <f t="shared" si="137"/>
        <v>1.2311950182860532</v>
      </c>
      <c r="BP25" s="32">
        <f t="shared" si="138"/>
        <v>1.4233468419491944</v>
      </c>
      <c r="BQ25" s="32">
        <f t="shared" si="68"/>
        <v>0.67778502655533712</v>
      </c>
      <c r="BR25" s="13">
        <f t="shared" si="69"/>
        <v>148.08673378193481</v>
      </c>
      <c r="BS25" s="32">
        <f t="shared" si="139"/>
        <v>0.54730703048719087</v>
      </c>
      <c r="BT25" s="32">
        <f t="shared" si="140"/>
        <v>0.63487615536514141</v>
      </c>
      <c r="BU25" s="32">
        <f t="shared" si="70"/>
        <v>0.56105454631357632</v>
      </c>
      <c r="BV25" s="13">
        <f t="shared" si="71"/>
        <v>148.69834549856284</v>
      </c>
      <c r="BW25" s="32">
        <f t="shared" si="141"/>
        <v>0.44293779972124447</v>
      </c>
      <c r="BX25" s="32">
        <f t="shared" si="142"/>
        <v>0.5279818572677234</v>
      </c>
      <c r="BY25" s="110">
        <f t="shared" si="72"/>
        <v>0.88959177621824648</v>
      </c>
      <c r="BZ25" s="34">
        <f t="shared" si="73"/>
        <v>-0.54195907877829397</v>
      </c>
      <c r="CA25" s="32">
        <f t="shared" si="143"/>
        <v>0.32221497344466288</v>
      </c>
      <c r="CB25" s="48">
        <f t="shared" si="144"/>
        <v>0.43894545368642368</v>
      </c>
      <c r="CC25" s="13">
        <f>AB!D24</f>
        <v>5058.5</v>
      </c>
      <c r="CD25" s="13">
        <f>AB!E24</f>
        <v>13703.46</v>
      </c>
      <c r="CE25" s="52">
        <f>AB!F24</f>
        <v>20318.88</v>
      </c>
      <c r="CF25" s="36">
        <f>Rent!AV26</f>
        <v>650</v>
      </c>
      <c r="CG25" s="13">
        <f>Rent!AW26</f>
        <v>519</v>
      </c>
      <c r="CH25" s="13">
        <f>Rent!AX26</f>
        <v>600</v>
      </c>
      <c r="CI25" s="13">
        <f>Rent!BB26</f>
        <v>774</v>
      </c>
      <c r="CJ25" s="13">
        <f>Rent!BC26</f>
        <v>625</v>
      </c>
      <c r="CK25" s="13">
        <f>Rent!BD26</f>
        <v>725</v>
      </c>
      <c r="CL25" s="13">
        <f>Rent!BH26</f>
        <v>950</v>
      </c>
      <c r="CM25" s="13">
        <f>Rent!BI26</f>
        <v>750</v>
      </c>
      <c r="CN25" s="52">
        <f>Rent!BJ26</f>
        <v>894</v>
      </c>
      <c r="CO25" s="4">
        <v>117.4</v>
      </c>
      <c r="CP25" s="5">
        <v>111.4</v>
      </c>
      <c r="CQ25" s="37">
        <f>(Rent!BO26*12*'City Affordability'!$D$1)/SK!C24</f>
        <v>0.4105400078625272</v>
      </c>
      <c r="CR25" s="32">
        <f>(Rent!BP26*12*'City Affordability'!$D$1)/SK!D24</f>
        <v>0.28928106605816689</v>
      </c>
      <c r="CS25" s="32">
        <f>(Rent!BQ26*12*'City Affordability'!$D$1)/SK!E24</f>
        <v>0.25729777276615451</v>
      </c>
      <c r="CT25" s="37">
        <f>(Rent!BT26*12*'City Affordability'!$D$1)/SK!C24</f>
        <v>0.45908715532184918</v>
      </c>
      <c r="CU25" s="32">
        <f>(Rent!BU26*12*'City Affordability'!$D$1)/SK!D24</f>
        <v>0.29450274595091358</v>
      </c>
      <c r="CV25" s="32">
        <f>(Rent!BV26*12*'City Affordability'!$D$1)/SK!E24</f>
        <v>0.26892267213811932</v>
      </c>
      <c r="CW25" s="37">
        <f t="shared" si="74"/>
        <v>0.89178752252638804</v>
      </c>
      <c r="CX25" s="13">
        <f t="shared" si="75"/>
        <v>161.99568065448096</v>
      </c>
      <c r="CY25" s="32">
        <f t="shared" si="145"/>
        <v>0.75173774993563891</v>
      </c>
      <c r="CZ25" s="32">
        <f t="shared" si="146"/>
        <v>0.85883463485797651</v>
      </c>
      <c r="DA25" s="32">
        <f t="shared" si="76"/>
        <v>0.47463498796363862</v>
      </c>
      <c r="DB25" s="13">
        <f t="shared" si="77"/>
        <v>99.127799757032093</v>
      </c>
      <c r="DC25" s="32">
        <f t="shared" si="147"/>
        <v>0.38870968841849712</v>
      </c>
      <c r="DD25" s="32">
        <f t="shared" si="148"/>
        <v>0.45172157475160091</v>
      </c>
      <c r="DE25" s="32">
        <f t="shared" si="78"/>
        <v>0.41706608740821194</v>
      </c>
      <c r="DF25" s="13">
        <f t="shared" si="79"/>
        <v>121.32234357403972</v>
      </c>
      <c r="DG25" s="32">
        <f t="shared" si="149"/>
        <v>0.34623285245437158</v>
      </c>
      <c r="DH25" s="32">
        <f t="shared" si="150"/>
        <v>0.3966661157415059</v>
      </c>
      <c r="DI25" s="110">
        <f t="shared" si="80"/>
        <v>0.62919419891873341</v>
      </c>
      <c r="DJ25" s="34">
        <f t="shared" si="81"/>
        <v>0.10821247747361196</v>
      </c>
      <c r="DK25" s="32">
        <f t="shared" si="151"/>
        <v>0.52536501203636132</v>
      </c>
      <c r="DL25" s="48">
        <f t="shared" si="152"/>
        <v>0.58293391259178806</v>
      </c>
      <c r="DM25" s="36">
        <f>MN!C24</f>
        <v>5826.5</v>
      </c>
      <c r="DN25" s="13">
        <f>MN!D24</f>
        <v>14663.9</v>
      </c>
      <c r="DO25" s="52">
        <f>MN!E24</f>
        <v>21176.5</v>
      </c>
      <c r="DP25" s="36">
        <f>Rent!BZ26</f>
        <v>433</v>
      </c>
      <c r="DQ25" s="13">
        <f>Rent!CA26</f>
        <v>365</v>
      </c>
      <c r="DR25" s="13">
        <f>Rent!CB26</f>
        <v>417</v>
      </c>
      <c r="DS25" s="13">
        <f>Rent!CF26</f>
        <v>580</v>
      </c>
      <c r="DT25" s="13">
        <f>Rent!CG26</f>
        <v>475</v>
      </c>
      <c r="DU25" s="13">
        <f>Rent!CH26</f>
        <v>552</v>
      </c>
      <c r="DV25" s="13">
        <f>Rent!CL26</f>
        <v>736</v>
      </c>
      <c r="DW25" s="13">
        <f>Rent!CM26</f>
        <v>611</v>
      </c>
      <c r="DX25" s="52">
        <f>Rent!CN26</f>
        <v>700</v>
      </c>
      <c r="DY25" s="4">
        <v>110.8</v>
      </c>
      <c r="DZ25" s="5">
        <v>112.3</v>
      </c>
      <c r="EA25" s="37">
        <f t="shared" si="82"/>
        <v>1.2410633719719582</v>
      </c>
      <c r="EB25" s="13">
        <f t="shared" si="83"/>
        <v>174.56911510927398</v>
      </c>
      <c r="EC25" s="32">
        <f t="shared" si="153"/>
        <v>1.0411605469563407</v>
      </c>
      <c r="ED25" s="32">
        <f t="shared" si="154"/>
        <v>1.1660998125911015</v>
      </c>
      <c r="EE25" s="32">
        <f t="shared" si="84"/>
        <v>0.6350573558985515</v>
      </c>
      <c r="EF25" s="13">
        <f t="shared" si="85"/>
        <v>148.13972860770022</v>
      </c>
      <c r="EG25" s="32">
        <f t="shared" si="155"/>
        <v>0.56571201243836478</v>
      </c>
      <c r="EH25" s="32">
        <f t="shared" si="156"/>
        <v>0.61680858130376548</v>
      </c>
      <c r="EI25" s="32">
        <f t="shared" si="86"/>
        <v>0.56929077993976573</v>
      </c>
      <c r="EJ25" s="13">
        <f t="shared" si="87"/>
        <v>147.56892386800931</v>
      </c>
      <c r="EK25" s="32">
        <f t="shared" si="157"/>
        <v>0.5128745765223115</v>
      </c>
      <c r="EL25" s="32">
        <f t="shared" si="158"/>
        <v>0.54991551816003403</v>
      </c>
      <c r="EM25" s="110">
        <f t="shared" si="88"/>
        <v>0.74963559380856526</v>
      </c>
      <c r="EN25" s="34">
        <f t="shared" si="89"/>
        <v>-0.24106337197195815</v>
      </c>
      <c r="EO25" s="32">
        <f t="shared" si="159"/>
        <v>0.3649426441014485</v>
      </c>
      <c r="EP25" s="48">
        <f t="shared" si="160"/>
        <v>0.43070922006023427</v>
      </c>
      <c r="EQ25" s="36">
        <f>ON!C24</f>
        <v>7203.5</v>
      </c>
      <c r="ER25" s="13">
        <f>ON!D24</f>
        <v>16439.46</v>
      </c>
      <c r="ES25" s="52">
        <f>ON!E24</f>
        <v>21057.78</v>
      </c>
      <c r="ET25" s="36">
        <f>Rent!CT26</f>
        <v>745</v>
      </c>
      <c r="EU25" s="13">
        <f>Rent!CU26</f>
        <v>625</v>
      </c>
      <c r="EV25" s="13">
        <f>Rent!CV26</f>
        <v>700</v>
      </c>
      <c r="EW25" s="13">
        <f>Rent!CZ26</f>
        <v>870</v>
      </c>
      <c r="EX25" s="13">
        <f>Rent!DA26</f>
        <v>775</v>
      </c>
      <c r="EY25" s="13">
        <f>Rent!DB26</f>
        <v>845</v>
      </c>
      <c r="EZ25" s="13">
        <f>Rent!DF26</f>
        <v>999</v>
      </c>
      <c r="FA25" s="13">
        <f>Rent!DG26</f>
        <v>900</v>
      </c>
      <c r="FB25" s="52">
        <f>Rent!DH26</f>
        <v>965</v>
      </c>
      <c r="FC25" s="4">
        <v>110.5</v>
      </c>
      <c r="FD25" s="5">
        <v>111.8</v>
      </c>
      <c r="FE25" s="37">
        <f t="shared" si="90"/>
        <v>1.0778093982092039</v>
      </c>
      <c r="FF25" s="13">
        <f t="shared" si="91"/>
        <v>162.83571000722387</v>
      </c>
      <c r="FG25" s="32">
        <f t="shared" si="161"/>
        <v>0.95786770319983339</v>
      </c>
      <c r="FH25" s="32">
        <f t="shared" si="162"/>
        <v>1.0411605469563407</v>
      </c>
      <c r="FI25" s="32">
        <f t="shared" si="92"/>
        <v>0.56133230653561617</v>
      </c>
      <c r="FJ25" s="13">
        <f t="shared" si="93"/>
        <v>137.48899294745692</v>
      </c>
      <c r="FK25" s="32">
        <f t="shared" si="163"/>
        <v>0.51096568865400693</v>
      </c>
      <c r="FL25" s="32">
        <f t="shared" si="164"/>
        <v>0.54746323784357886</v>
      </c>
      <c r="FM25" s="32">
        <f t="shared" si="94"/>
        <v>0.5128745765223115</v>
      </c>
      <c r="FN25" s="13">
        <f t="shared" si="95"/>
        <v>134.21717718931836</v>
      </c>
      <c r="FO25" s="32">
        <f t="shared" si="165"/>
        <v>0.47013502847878552</v>
      </c>
      <c r="FP25" s="32">
        <f t="shared" si="166"/>
        <v>0.50147736371070462</v>
      </c>
      <c r="FQ25" s="110">
        <f t="shared" si="96"/>
        <v>0.68716596099118488</v>
      </c>
      <c r="FR25" s="34">
        <f t="shared" si="97"/>
        <v>-7.7809398209203851E-2</v>
      </c>
      <c r="FS25" s="32">
        <f t="shared" si="167"/>
        <v>0.43866769346438383</v>
      </c>
      <c r="FT25" s="48">
        <f t="shared" si="168"/>
        <v>0.4871254234776885</v>
      </c>
      <c r="FU25" s="36">
        <f>ON!C24</f>
        <v>7203.5</v>
      </c>
      <c r="FV25" s="13">
        <f>ON!D24</f>
        <v>16439.46</v>
      </c>
      <c r="FW25" s="52">
        <f>ON!E24</f>
        <v>21057.78</v>
      </c>
      <c r="FX25" s="36">
        <f>Rent!DN26</f>
        <v>647</v>
      </c>
      <c r="FY25" s="13">
        <f>Rent!DO26</f>
        <v>575</v>
      </c>
      <c r="FZ25" s="13">
        <f>Rent!DP26</f>
        <v>625</v>
      </c>
      <c r="GA25" s="13">
        <f>Rent!DT26</f>
        <v>769</v>
      </c>
      <c r="GB25" s="13">
        <f>Rent!DU26</f>
        <v>700</v>
      </c>
      <c r="GC25" s="13">
        <f>Rent!DV26</f>
        <v>750</v>
      </c>
      <c r="GD25" s="13">
        <f>Rent!DZ26</f>
        <v>900</v>
      </c>
      <c r="GE25" s="13">
        <f>Rent!EA26</f>
        <v>825</v>
      </c>
      <c r="GF25" s="52">
        <f>Rent!EB26</f>
        <v>880</v>
      </c>
      <c r="GG25" s="32">
        <v>110.7</v>
      </c>
      <c r="GH25" s="5">
        <v>111.8</v>
      </c>
      <c r="GI25" s="37">
        <f t="shared" si="98"/>
        <v>0.83292843756507251</v>
      </c>
      <c r="GJ25" s="13">
        <f t="shared" si="99"/>
        <v>146.45059992388755</v>
      </c>
      <c r="GK25" s="32">
        <f t="shared" si="169"/>
        <v>0.73297702505726381</v>
      </c>
      <c r="GL25" s="32">
        <f t="shared" si="170"/>
        <v>0.79128201568681888</v>
      </c>
      <c r="GM25" s="32">
        <f t="shared" si="100"/>
        <v>0.45986911978860623</v>
      </c>
      <c r="GN25" s="13">
        <f t="shared" si="101"/>
        <v>134.73358421876708</v>
      </c>
      <c r="GO25" s="32">
        <f t="shared" si="171"/>
        <v>0.41388220780974561</v>
      </c>
      <c r="GP25" s="32">
        <f t="shared" si="172"/>
        <v>0.44089039421002885</v>
      </c>
      <c r="GQ25" s="32">
        <f t="shared" si="102"/>
        <v>0.4473406028555717</v>
      </c>
      <c r="GR25" s="13">
        <f t="shared" si="103"/>
        <v>146.80227450377012</v>
      </c>
      <c r="GS25" s="32">
        <f t="shared" si="173"/>
        <v>0.39890244840624228</v>
      </c>
      <c r="GT25" s="32">
        <f t="shared" si="174"/>
        <v>0.42853520171642029</v>
      </c>
      <c r="GU25" s="110">
        <f t="shared" si="104"/>
        <v>0.58304990629555076</v>
      </c>
      <c r="GV25" s="34">
        <f t="shared" si="105"/>
        <v>0.16707156243492749</v>
      </c>
      <c r="GW25" s="32">
        <f t="shared" si="175"/>
        <v>0.54013088021139377</v>
      </c>
      <c r="GX25" s="48">
        <f t="shared" si="176"/>
        <v>0.55265939714442824</v>
      </c>
      <c r="GY25" s="36">
        <f>ON!C24</f>
        <v>7203.5</v>
      </c>
      <c r="GZ25" s="13">
        <f>ON!D24</f>
        <v>16439.46</v>
      </c>
      <c r="HA25" s="52">
        <f>ON!E24</f>
        <v>21057.78</v>
      </c>
      <c r="HB25" s="36">
        <f>Rent!EH26</f>
        <v>500</v>
      </c>
      <c r="HC25" s="13">
        <f>Rent!EI26</f>
        <v>440</v>
      </c>
      <c r="HD25" s="13">
        <f>Rent!EJ26</f>
        <v>475</v>
      </c>
      <c r="HE25" s="13">
        <f>Rent!EN26</f>
        <v>630</v>
      </c>
      <c r="HF25" s="13">
        <f>Rent!EO26</f>
        <v>567</v>
      </c>
      <c r="HG25" s="13">
        <f>Rent!EP26</f>
        <v>604</v>
      </c>
      <c r="HH25" s="13">
        <f>Rent!ET26</f>
        <v>785</v>
      </c>
      <c r="HI25" s="13">
        <f>Rent!EU26</f>
        <v>700</v>
      </c>
      <c r="HJ25" s="52">
        <f>Rent!EV26</f>
        <v>752</v>
      </c>
      <c r="HK25" s="4">
        <v>110.8</v>
      </c>
      <c r="HL25" s="5">
        <v>111.8</v>
      </c>
      <c r="HM25" s="37">
        <f t="shared" si="118"/>
        <v>0.76907257735095347</v>
      </c>
      <c r="HN25" s="13">
        <f t="shared" si="106"/>
        <v>106.02355672121541</v>
      </c>
      <c r="HO25" s="32">
        <f t="shared" si="177"/>
        <v>0.66765641330467385</v>
      </c>
      <c r="HP25" s="32">
        <f t="shared" si="178"/>
        <v>0.72681584233167029</v>
      </c>
      <c r="HQ25" s="32">
        <f t="shared" si="119"/>
        <v>0.38669171179046463</v>
      </c>
      <c r="HR25" s="13">
        <f t="shared" si="107"/>
        <v>89.467902890323742</v>
      </c>
      <c r="HS25" s="32">
        <f t="shared" si="179"/>
        <v>0.31638412782856196</v>
      </c>
      <c r="HT25" s="32">
        <f t="shared" si="180"/>
        <v>0.35505329900760846</v>
      </c>
      <c r="HU25" s="32">
        <f t="shared" si="120"/>
        <v>0.32892482697183584</v>
      </c>
      <c r="HV25" s="13">
        <f t="shared" si="108"/>
        <v>84.775138457179338</v>
      </c>
      <c r="HW25" s="32">
        <f t="shared" si="181"/>
        <v>0.27958610292606045</v>
      </c>
      <c r="HX25" s="32">
        <f t="shared" si="182"/>
        <v>0.31247858562324404</v>
      </c>
      <c r="HY25" s="112">
        <f t="shared" si="109"/>
        <v>0.43101869719668817</v>
      </c>
      <c r="HZ25" s="34">
        <f t="shared" si="123"/>
        <v>0.23092742264904653</v>
      </c>
      <c r="IA25" s="32">
        <f t="shared" si="121"/>
        <v>0.61330828820953531</v>
      </c>
      <c r="IB25" s="32">
        <f t="shared" si="122"/>
        <v>0.67107517302816411</v>
      </c>
      <c r="IC25" s="36">
        <f>QU!C24</f>
        <v>7099.46</v>
      </c>
      <c r="ID25" s="13">
        <f>QU!D24</f>
        <v>17067.86</v>
      </c>
      <c r="IE25" s="52">
        <f>QU!E24</f>
        <v>21889.5</v>
      </c>
      <c r="IF25" s="36">
        <f>Rent!FB26</f>
        <v>455</v>
      </c>
      <c r="IG25" s="13">
        <f>Rent!FC26</f>
        <v>395</v>
      </c>
      <c r="IH25" s="13">
        <f>Rent!FD26</f>
        <v>430</v>
      </c>
      <c r="II25" s="13">
        <f>Rent!FH26</f>
        <v>550</v>
      </c>
      <c r="IJ25" s="13">
        <f>Rent!FI26</f>
        <v>450</v>
      </c>
      <c r="IK25" s="13">
        <f>Rent!FJ26</f>
        <v>505</v>
      </c>
      <c r="IL25" s="13">
        <f>Rent!FN26</f>
        <v>600</v>
      </c>
      <c r="IM25" s="13">
        <f>Rent!FO26</f>
        <v>510</v>
      </c>
      <c r="IN25" s="52">
        <f>Rent!FP26</f>
        <v>570</v>
      </c>
      <c r="IO25" s="4">
        <v>110.3</v>
      </c>
      <c r="IP25" s="5">
        <v>113.4</v>
      </c>
      <c r="IQ25" s="37">
        <f t="shared" si="110"/>
        <v>0.73526718933552693</v>
      </c>
      <c r="IR25" s="13">
        <f t="shared" si="111"/>
        <v>104.58105935085875</v>
      </c>
      <c r="IS25" s="32">
        <f t="shared" si="183"/>
        <v>0.64230237229310394</v>
      </c>
      <c r="IT25" s="32">
        <f t="shared" si="184"/>
        <v>0.70991314832395702</v>
      </c>
      <c r="IU25" s="32">
        <f t="shared" si="112"/>
        <v>0.36911481579998895</v>
      </c>
      <c r="IV25" s="13">
        <f t="shared" si="113"/>
        <v>84.320152436335022</v>
      </c>
      <c r="IW25" s="32">
        <f t="shared" si="185"/>
        <v>0.31497797614932393</v>
      </c>
      <c r="IX25" s="32">
        <f t="shared" si="186"/>
        <v>0.35153791980951332</v>
      </c>
      <c r="IY25" s="32">
        <f t="shared" si="114"/>
        <v>0.33440690742136642</v>
      </c>
      <c r="IZ25" s="13">
        <f t="shared" si="115"/>
        <v>83.92491369147092</v>
      </c>
      <c r="JA25" s="32">
        <f t="shared" si="187"/>
        <v>0.29877338449941754</v>
      </c>
      <c r="JB25" s="32">
        <f t="shared" si="188"/>
        <v>0.3234427465223052</v>
      </c>
      <c r="JC25" s="110">
        <f t="shared" si="116"/>
        <v>0.4605984117101864</v>
      </c>
      <c r="JD25" s="34">
        <f t="shared" si="117"/>
        <v>0.26473281066447307</v>
      </c>
      <c r="JE25" s="32">
        <f t="shared" si="189"/>
        <v>0.63088518420001105</v>
      </c>
      <c r="JF25" s="48">
        <f t="shared" si="190"/>
        <v>0.66559309257863353</v>
      </c>
      <c r="JG25" s="36">
        <f>QU!C24</f>
        <v>7099.46</v>
      </c>
      <c r="JH25" s="13">
        <f>QU!D24</f>
        <v>17067.86</v>
      </c>
      <c r="JI25" s="52">
        <f>QU!E24</f>
        <v>21889.5</v>
      </c>
      <c r="JJ25" s="36">
        <f>Rent!FV26</f>
        <v>435</v>
      </c>
      <c r="JK25" s="13">
        <f>Rent!FW26</f>
        <v>380</v>
      </c>
      <c r="JL25" s="13">
        <f>Rent!FX26</f>
        <v>420</v>
      </c>
      <c r="JM25" s="13">
        <f>Rent!GB26</f>
        <v>525</v>
      </c>
      <c r="JN25" s="13">
        <f>Rent!GC26</f>
        <v>448</v>
      </c>
      <c r="JO25" s="13">
        <f>Rent!GD26</f>
        <v>500</v>
      </c>
      <c r="JP25" s="13">
        <f>Rent!GH26</f>
        <v>610</v>
      </c>
      <c r="JQ25" s="13">
        <f>Rent!GI26</f>
        <v>545</v>
      </c>
      <c r="JR25" s="52">
        <f>Rent!GJ26</f>
        <v>590</v>
      </c>
      <c r="JS25" s="4">
        <v>110.1</v>
      </c>
      <c r="JT25" s="5">
        <v>113.4</v>
      </c>
      <c r="JU25" s="42">
        <f>(Rent!GO26*12*'City Affordability'!$D$1)/NB!C24</f>
        <v>1.2200923464390654</v>
      </c>
      <c r="JV25" s="32">
        <f>(Rent!GP26*12*'City Affordability'!$D$1)/NB!D24</f>
        <v>0.30341274618307024</v>
      </c>
      <c r="JW25" s="32">
        <f>(Rent!GQ26*12*'City Affordability'!$D$1)/NB!E24</f>
        <v>0.29922805528291374</v>
      </c>
      <c r="JX25" s="42">
        <f>(Rent!GT26*12*'City Affordability'!$D$1)/NB!C24</f>
        <v>0.94249335385476418</v>
      </c>
      <c r="JY25" s="32">
        <f>(Rent!GU26*12*'City Affordability'!$D$1)/NB!D24</f>
        <v>0.25526021137927241</v>
      </c>
      <c r="JZ25" s="32">
        <f>(Rent!GV26*12*'City Affordability'!$D$1)/NB!E24</f>
        <v>0.24235350293126773</v>
      </c>
      <c r="KA25" s="37">
        <f>(Rent!GY26*12*'City Affordability'!$D$1)/NS!C24</f>
        <v>0.73897382534219158</v>
      </c>
      <c r="KB25" s="32">
        <f>(Rent!GZ26*12*'City Affordability'!$D$1)/NS!D24</f>
        <v>0.35803299173508818</v>
      </c>
      <c r="KC25" s="32">
        <f>(Rent!HA26*12*'City Affordability'!$D$1)/NS!E24</f>
        <v>0.31861607251936375</v>
      </c>
      <c r="KD25" s="37">
        <f>(Rent!HD26*12*'City Affordability'!$D$1)/PEI!C24</f>
        <v>0.52915684634684101</v>
      </c>
      <c r="KE25" s="32">
        <f>(Rent!HE26*12*'City Affordability'!$D$1)/PEI!D24</f>
        <v>0.26562814847295496</v>
      </c>
      <c r="KF25" s="32">
        <f>(Rent!HF26*12*'City Affordability'!$D$1)/PEI!E24</f>
        <v>0.23085654413690737</v>
      </c>
      <c r="KG25" s="37">
        <f>(Rent!HI26*12*'City Affordability'!$D$1)/NFL!C24</f>
        <v>0.40053275992104886</v>
      </c>
      <c r="KH25" s="32">
        <f>(Rent!HJ26*12*'City Affordability'!$D$1)/NFL!D24</f>
        <v>0.22865245146723978</v>
      </c>
      <c r="KI25" s="39">
        <f>(Rent!HK26*12*'City Affordability'!$D$1)/NFL!E24</f>
        <v>0.22638304158357336</v>
      </c>
      <c r="KJ25" s="43">
        <v>0.4</v>
      </c>
    </row>
    <row r="26" spans="1:296" x14ac:dyDescent="0.25">
      <c r="A26" s="45">
        <v>2008</v>
      </c>
      <c r="B26" s="34">
        <f t="shared" si="52"/>
        <v>1.1583756998519854</v>
      </c>
      <c r="C26" s="13">
        <f t="shared" si="53"/>
        <v>120.94864873103668</v>
      </c>
      <c r="D26" s="32">
        <f t="shared" si="124"/>
        <v>0.96531308320998777</v>
      </c>
      <c r="E26" s="32">
        <f t="shared" si="125"/>
        <v>1.104318167192226</v>
      </c>
      <c r="F26" s="32">
        <f t="shared" si="54"/>
        <v>0.60684160363248241</v>
      </c>
      <c r="G26" s="13">
        <f t="shared" si="55"/>
        <v>108.51946117225137</v>
      </c>
      <c r="H26" s="32">
        <f t="shared" si="126"/>
        <v>0.51403053484163219</v>
      </c>
      <c r="I26" s="32">
        <f t="shared" si="127"/>
        <v>0.57114503871292466</v>
      </c>
      <c r="J26" s="32">
        <f t="shared" si="2"/>
        <v>0.57100575526217479</v>
      </c>
      <c r="K26" s="13">
        <f t="shared" si="56"/>
        <v>103.90265439502788</v>
      </c>
      <c r="L26" s="32">
        <f t="shared" si="3"/>
        <v>0.48535489197284859</v>
      </c>
      <c r="M26" s="32">
        <f t="shared" si="4"/>
        <v>0.54245546749906615</v>
      </c>
      <c r="N26" s="110">
        <f t="shared" si="57"/>
        <v>0.65641289658279167</v>
      </c>
      <c r="O26" s="34">
        <f t="shared" si="5"/>
        <v>-0.15837569985198541</v>
      </c>
      <c r="P26" s="32">
        <f t="shared" si="6"/>
        <v>0.39315839636751759</v>
      </c>
      <c r="Q26" s="48">
        <f t="shared" si="128"/>
        <v>0.42899424473782521</v>
      </c>
      <c r="R26" s="36">
        <f>BC!C25</f>
        <v>7769.5</v>
      </c>
      <c r="S26" s="13">
        <f>BC!D25</f>
        <v>16808.34</v>
      </c>
      <c r="T26" s="52">
        <f>BC!E25</f>
        <v>21015.550000000003</v>
      </c>
      <c r="U26" s="36">
        <f>Rent!C27</f>
        <v>750</v>
      </c>
      <c r="V26" s="13">
        <f>Rent!D27</f>
        <v>625</v>
      </c>
      <c r="W26" s="13">
        <f>Rent!E27</f>
        <v>715</v>
      </c>
      <c r="X26" s="13">
        <f>Rent!I27</f>
        <v>850</v>
      </c>
      <c r="Y26" s="13">
        <f>Rent!J27</f>
        <v>720</v>
      </c>
      <c r="Z26" s="13">
        <f>Rent!K27</f>
        <v>800</v>
      </c>
      <c r="AA26" s="13">
        <f>Rent!O27</f>
        <v>1000</v>
      </c>
      <c r="AB26" s="13">
        <f>Rent!P27</f>
        <v>850</v>
      </c>
      <c r="AC26" s="52">
        <f>Rent!Q27</f>
        <v>950</v>
      </c>
      <c r="AD26" s="4">
        <v>112.8</v>
      </c>
      <c r="AE26" s="4">
        <v>112.9</v>
      </c>
      <c r="AF26" s="37">
        <f>(Rent!V27*12*'City Affordability'!$D$1)/BC!C25</f>
        <v>0.64354205547332521</v>
      </c>
      <c r="AG26" s="32">
        <f>(Rent!W27*12*'City Affordability'!$D$1)/BC!D25</f>
        <v>0.36362900798056202</v>
      </c>
      <c r="AH26" s="39">
        <f>(Rent!X27*12*'City Affordability'!$D$1)/BC!E25</f>
        <v>0.36696636538182437</v>
      </c>
      <c r="AI26" s="37">
        <f t="shared" si="58"/>
        <v>1.7694221730716062</v>
      </c>
      <c r="AJ26" s="13">
        <f t="shared" si="59"/>
        <v>208.56010637597583</v>
      </c>
      <c r="AK26" s="32">
        <f t="shared" si="129"/>
        <v>1.4376555156206801</v>
      </c>
      <c r="AL26" s="32">
        <f t="shared" si="130"/>
        <v>1.658833287254631</v>
      </c>
      <c r="AM26" s="32">
        <f t="shared" si="60"/>
        <v>0.80882843329932474</v>
      </c>
      <c r="AN26" s="13">
        <f t="shared" si="61"/>
        <v>155.11906411770616</v>
      </c>
      <c r="AO26" s="32">
        <f t="shared" si="131"/>
        <v>0.68111868067311554</v>
      </c>
      <c r="AP26" s="32">
        <f t="shared" si="132"/>
        <v>0.76625851575725501</v>
      </c>
      <c r="AQ26" s="32">
        <f t="shared" si="62"/>
        <v>0.6657691884260073</v>
      </c>
      <c r="AR26" s="13">
        <f t="shared" si="63"/>
        <v>151.90151207812511</v>
      </c>
      <c r="AS26" s="32">
        <f t="shared" si="133"/>
        <v>0.56494774474791742</v>
      </c>
      <c r="AT26" s="32">
        <f t="shared" si="134"/>
        <v>0.63679750920816536</v>
      </c>
      <c r="AU26" s="110">
        <f t="shared" si="64"/>
        <v>1.0782416367155101</v>
      </c>
      <c r="AV26" s="34">
        <f t="shared" si="65"/>
        <v>-0.76942217307160621</v>
      </c>
      <c r="AW26" s="32">
        <f t="shared" si="135"/>
        <v>0.19117156670067526</v>
      </c>
      <c r="AX26" s="48">
        <f t="shared" si="136"/>
        <v>0.3342308115739927</v>
      </c>
      <c r="AY26" s="36">
        <f>AB!D25</f>
        <v>5425.5</v>
      </c>
      <c r="AZ26" s="13">
        <f>AB!E25</f>
        <v>14094.46</v>
      </c>
      <c r="BA26" s="52">
        <f>AB!F25</f>
        <v>20709.88</v>
      </c>
      <c r="BB26" s="36">
        <f>Rent!AB27</f>
        <v>800</v>
      </c>
      <c r="BC26" s="13">
        <f>Rent!AC27</f>
        <v>650</v>
      </c>
      <c r="BD26" s="13">
        <f>Rent!AD27</f>
        <v>750</v>
      </c>
      <c r="BE26" s="13">
        <f>Rent!AH27</f>
        <v>950</v>
      </c>
      <c r="BF26" s="13">
        <f>Rent!AI27</f>
        <v>800</v>
      </c>
      <c r="BG26" s="13">
        <f>Rent!AJ27</f>
        <v>900</v>
      </c>
      <c r="BH26" s="13">
        <f>Rent!AN27</f>
        <v>1149</v>
      </c>
      <c r="BI26" s="13">
        <f>Rent!AO27</f>
        <v>975</v>
      </c>
      <c r="BJ26" s="52">
        <f>Rent!AP27</f>
        <v>1099</v>
      </c>
      <c r="BK26" s="103">
        <v>121.8</v>
      </c>
      <c r="BL26" s="5">
        <v>115</v>
      </c>
      <c r="BM26" s="37">
        <f t="shared" si="66"/>
        <v>1.5482444014376555</v>
      </c>
      <c r="BN26" s="13">
        <f t="shared" si="67"/>
        <v>193.55009872012914</v>
      </c>
      <c r="BO26" s="32">
        <f t="shared" si="137"/>
        <v>1.271772186895217</v>
      </c>
      <c r="BP26" s="32">
        <f t="shared" si="138"/>
        <v>1.4929499585291679</v>
      </c>
      <c r="BQ26" s="32">
        <f t="shared" si="68"/>
        <v>0.72368859821518527</v>
      </c>
      <c r="BR26" s="13">
        <f t="shared" si="69"/>
        <v>158.11603471025342</v>
      </c>
      <c r="BS26" s="32">
        <f t="shared" si="139"/>
        <v>0.6342917713768389</v>
      </c>
      <c r="BT26" s="32">
        <f t="shared" si="140"/>
        <v>0.68111868067311554</v>
      </c>
      <c r="BU26" s="32">
        <f t="shared" si="70"/>
        <v>0.59102225604397507</v>
      </c>
      <c r="BV26" s="13">
        <f t="shared" si="71"/>
        <v>156.64079759091413</v>
      </c>
      <c r="BW26" s="32">
        <f t="shared" si="141"/>
        <v>0.51569589007758609</v>
      </c>
      <c r="BX26" s="32">
        <f t="shared" si="142"/>
        <v>0.57016264700712893</v>
      </c>
      <c r="BY26" s="110">
        <f t="shared" si="72"/>
        <v>0.98424108377108099</v>
      </c>
      <c r="BZ26" s="34">
        <f t="shared" si="73"/>
        <v>-0.54824440143765552</v>
      </c>
      <c r="CA26" s="32">
        <f t="shared" si="143"/>
        <v>0.27631140178481473</v>
      </c>
      <c r="CB26" s="48">
        <f t="shared" si="144"/>
        <v>0.40897774395602493</v>
      </c>
      <c r="CC26" s="13">
        <f>AB!D25</f>
        <v>5425.5</v>
      </c>
      <c r="CD26" s="13">
        <f>AB!E25</f>
        <v>14094.46</v>
      </c>
      <c r="CE26" s="52">
        <f>AB!F25</f>
        <v>20709.88</v>
      </c>
      <c r="CF26" s="36">
        <f>Rent!AV27</f>
        <v>700</v>
      </c>
      <c r="CG26" s="13">
        <f>Rent!AW27</f>
        <v>575</v>
      </c>
      <c r="CH26" s="13">
        <f>Rent!AX27</f>
        <v>675</v>
      </c>
      <c r="CI26" s="13">
        <f>Rent!BB27</f>
        <v>850</v>
      </c>
      <c r="CJ26" s="13">
        <f>Rent!BC27</f>
        <v>745</v>
      </c>
      <c r="CK26" s="13">
        <f>Rent!BD27</f>
        <v>800</v>
      </c>
      <c r="CL26" s="13">
        <f>Rent!BH27</f>
        <v>1020</v>
      </c>
      <c r="CM26" s="13">
        <f>Rent!BI27</f>
        <v>890</v>
      </c>
      <c r="CN26" s="52">
        <f>Rent!BJ27</f>
        <v>984</v>
      </c>
      <c r="CO26" s="4">
        <v>121.4</v>
      </c>
      <c r="CP26" s="5">
        <v>115</v>
      </c>
      <c r="CQ26" s="37">
        <f>(Rent!BO27*12*'City Affordability'!$D$1)/SK!C25</f>
        <v>0.4492804492804493</v>
      </c>
      <c r="CR26" s="32">
        <f>(Rent!BP27*12*'City Affordability'!$D$1)/SK!D25</f>
        <v>0.30950358792643562</v>
      </c>
      <c r="CS26" s="32">
        <f>(Rent!BQ27*12*'City Affordability'!$D$1)/SK!E25</f>
        <v>0.26907692647676296</v>
      </c>
      <c r="CT26" s="37">
        <f>(Rent!BT27*12*'City Affordability'!$D$1)/SK!C25</f>
        <v>0.509381562013141</v>
      </c>
      <c r="CU26" s="32">
        <f>(Rent!BU27*12*'City Affordability'!$D$1)/SK!D25</f>
        <v>0.32899987692967564</v>
      </c>
      <c r="CV26" s="32">
        <f>(Rent!BV27*12*'City Affordability'!$D$1)/SK!E25</f>
        <v>0.29807076086716316</v>
      </c>
      <c r="CW26" s="37">
        <f t="shared" si="74"/>
        <v>0.82919617150416314</v>
      </c>
      <c r="CX26" s="13">
        <f t="shared" si="75"/>
        <v>150.62578787642985</v>
      </c>
      <c r="CY26" s="32">
        <f t="shared" si="145"/>
        <v>0.69473192747646095</v>
      </c>
      <c r="CZ26" s="32">
        <f t="shared" si="146"/>
        <v>0.80491790522138351</v>
      </c>
      <c r="DA26" s="32">
        <f t="shared" si="76"/>
        <v>0.48350402038205498</v>
      </c>
      <c r="DB26" s="13">
        <f t="shared" si="77"/>
        <v>100.9801024568043</v>
      </c>
      <c r="DC26" s="32">
        <f t="shared" si="147"/>
        <v>0.39722215815899464</v>
      </c>
      <c r="DD26" s="32">
        <f t="shared" si="148"/>
        <v>0.46803840356848753</v>
      </c>
      <c r="DE26" s="32">
        <f t="shared" si="78"/>
        <v>0.43172149179382063</v>
      </c>
      <c r="DF26" s="13">
        <f t="shared" si="79"/>
        <v>125.58552406214069</v>
      </c>
      <c r="DG26" s="32">
        <f t="shared" si="149"/>
        <v>0.35685974680219334</v>
      </c>
      <c r="DH26" s="32">
        <f t="shared" si="150"/>
        <v>0.40188936784978868</v>
      </c>
      <c r="DI26" s="110">
        <f t="shared" si="80"/>
        <v>0.59201618551085522</v>
      </c>
      <c r="DJ26" s="34">
        <f t="shared" si="81"/>
        <v>0.17080382849583686</v>
      </c>
      <c r="DK26" s="32">
        <f t="shared" si="151"/>
        <v>0.51649597961794502</v>
      </c>
      <c r="DL26" s="48">
        <f t="shared" si="152"/>
        <v>0.56827850820617942</v>
      </c>
      <c r="DM26" s="36">
        <f>MN!C25</f>
        <v>6425.5</v>
      </c>
      <c r="DN26" s="13">
        <f>MN!D25</f>
        <v>14742.380000000001</v>
      </c>
      <c r="DO26" s="52">
        <f>MN!E25</f>
        <v>21319.3</v>
      </c>
      <c r="DP26" s="36">
        <f>Rent!BZ27</f>
        <v>444</v>
      </c>
      <c r="DQ26" s="13">
        <f>Rent!CA27</f>
        <v>372</v>
      </c>
      <c r="DR26" s="13">
        <f>Rent!CB27</f>
        <v>431</v>
      </c>
      <c r="DS26" s="13">
        <f>Rent!CF27</f>
        <v>594</v>
      </c>
      <c r="DT26" s="13">
        <f>Rent!CG27</f>
        <v>488</v>
      </c>
      <c r="DU26" s="13">
        <f>Rent!CH27</f>
        <v>575</v>
      </c>
      <c r="DV26" s="13">
        <f>Rent!CL27</f>
        <v>767</v>
      </c>
      <c r="DW26" s="13">
        <f>Rent!CM27</f>
        <v>634</v>
      </c>
      <c r="DX26" s="52">
        <f>Rent!CN27</f>
        <v>714</v>
      </c>
      <c r="DY26" s="4">
        <v>113.3</v>
      </c>
      <c r="DZ26" s="5">
        <v>116.2</v>
      </c>
      <c r="EA26" s="37">
        <f t="shared" si="82"/>
        <v>1.2241633523577387</v>
      </c>
      <c r="EB26" s="13">
        <f t="shared" si="83"/>
        <v>172.19194281008996</v>
      </c>
      <c r="EC26" s="32">
        <f t="shared" si="153"/>
        <v>1.0593093542402299</v>
      </c>
      <c r="ED26" s="32">
        <f t="shared" si="154"/>
        <v>1.1490813334131307</v>
      </c>
      <c r="EE26" s="32">
        <f t="shared" si="84"/>
        <v>0.63441522788358018</v>
      </c>
      <c r="EF26" s="13">
        <f t="shared" si="85"/>
        <v>147.98993950757293</v>
      </c>
      <c r="EG26" s="32">
        <f t="shared" si="155"/>
        <v>0.57183685506513182</v>
      </c>
      <c r="EH26" s="32">
        <f t="shared" si="156"/>
        <v>0.61139789535265665</v>
      </c>
      <c r="EI26" s="32">
        <f t="shared" si="86"/>
        <v>0.57977299294845208</v>
      </c>
      <c r="EJ26" s="13">
        <f t="shared" si="87"/>
        <v>150.2860746597554</v>
      </c>
      <c r="EK26" s="32">
        <f t="shared" si="157"/>
        <v>0.50906896941815305</v>
      </c>
      <c r="EL26" s="32">
        <f t="shared" si="158"/>
        <v>0.55827896979524116</v>
      </c>
      <c r="EM26" s="110">
        <f t="shared" si="88"/>
        <v>0.73449801141464321</v>
      </c>
      <c r="EN26" s="34">
        <f t="shared" si="89"/>
        <v>-0.22416335235773865</v>
      </c>
      <c r="EO26" s="32">
        <f t="shared" si="159"/>
        <v>0.36558477211641982</v>
      </c>
      <c r="EP26" s="48">
        <f t="shared" si="160"/>
        <v>0.42022700705154792</v>
      </c>
      <c r="EQ26" s="36">
        <f>ON!C25</f>
        <v>7351.96</v>
      </c>
      <c r="ER26" s="13">
        <f>ON!D25</f>
        <v>16683.080000000002</v>
      </c>
      <c r="ES26" s="52">
        <f>ON!E25</f>
        <v>21215.200000000001</v>
      </c>
      <c r="ET26" s="36">
        <f>Rent!CT27</f>
        <v>750</v>
      </c>
      <c r="EU26" s="13">
        <f>Rent!CU27</f>
        <v>649</v>
      </c>
      <c r="EV26" s="13">
        <f>Rent!CV27</f>
        <v>704</v>
      </c>
      <c r="EW26" s="13">
        <f>Rent!CZ27</f>
        <v>882</v>
      </c>
      <c r="EX26" s="13">
        <f>Rent!DA27</f>
        <v>795</v>
      </c>
      <c r="EY26" s="13">
        <f>Rent!DB27</f>
        <v>850</v>
      </c>
      <c r="EZ26" s="13">
        <f>Rent!DF27</f>
        <v>1025</v>
      </c>
      <c r="FA26" s="13">
        <f>Rent!DG27</f>
        <v>900</v>
      </c>
      <c r="FB26" s="52">
        <f>Rent!DH27</f>
        <v>987</v>
      </c>
      <c r="FC26" s="4">
        <v>113.1</v>
      </c>
      <c r="FD26" s="5">
        <v>116</v>
      </c>
      <c r="FE26" s="37">
        <f t="shared" si="90"/>
        <v>1.1017470171219648</v>
      </c>
      <c r="FF26" s="13">
        <f t="shared" si="91"/>
        <v>166.45221138308693</v>
      </c>
      <c r="FG26" s="32">
        <f t="shared" si="161"/>
        <v>0.97933068188619088</v>
      </c>
      <c r="FH26" s="32">
        <f t="shared" si="162"/>
        <v>1.0609415720433735</v>
      </c>
      <c r="FI26" s="32">
        <f t="shared" si="92"/>
        <v>0.57543331327308855</v>
      </c>
      <c r="FJ26" s="13">
        <f t="shared" si="93"/>
        <v>140.94279953102182</v>
      </c>
      <c r="FK26" s="32">
        <f t="shared" si="163"/>
        <v>0.52436360672010196</v>
      </c>
      <c r="FL26" s="32">
        <f t="shared" si="164"/>
        <v>0.5610474804412614</v>
      </c>
      <c r="FM26" s="32">
        <f t="shared" si="94"/>
        <v>0.53169425694784866</v>
      </c>
      <c r="FN26" s="13">
        <f t="shared" si="95"/>
        <v>139.14221051705397</v>
      </c>
      <c r="FO26" s="32">
        <f t="shared" si="165"/>
        <v>0.47852483125306383</v>
      </c>
      <c r="FP26" s="32">
        <f t="shared" si="166"/>
        <v>0.50906896941815305</v>
      </c>
      <c r="FQ26" s="110">
        <f t="shared" si="96"/>
        <v>0.69042813072976461</v>
      </c>
      <c r="FR26" s="34">
        <f t="shared" si="97"/>
        <v>-0.10174701712196477</v>
      </c>
      <c r="FS26" s="32">
        <f t="shared" si="167"/>
        <v>0.42456668672691145</v>
      </c>
      <c r="FT26" s="48">
        <f t="shared" si="168"/>
        <v>0.46830574305215134</v>
      </c>
      <c r="FU26" s="36">
        <f>ON!C25</f>
        <v>7351.96</v>
      </c>
      <c r="FV26" s="13">
        <f>ON!D25</f>
        <v>16683.080000000002</v>
      </c>
      <c r="FW26" s="52">
        <f>ON!E25</f>
        <v>21215.200000000001</v>
      </c>
      <c r="FX26" s="36">
        <f>Rent!DN27</f>
        <v>675</v>
      </c>
      <c r="FY26" s="13">
        <f>Rent!DO27</f>
        <v>600</v>
      </c>
      <c r="FZ26" s="13">
        <f>Rent!DP27</f>
        <v>650</v>
      </c>
      <c r="GA26" s="13">
        <f>Rent!DT27</f>
        <v>800</v>
      </c>
      <c r="GB26" s="13">
        <f>Rent!DU27</f>
        <v>729</v>
      </c>
      <c r="GC26" s="13">
        <f>Rent!DV27</f>
        <v>780</v>
      </c>
      <c r="GD26" s="13">
        <f>Rent!DZ27</f>
        <v>940</v>
      </c>
      <c r="GE26" s="13">
        <f>Rent!EA27</f>
        <v>846</v>
      </c>
      <c r="GF26" s="52">
        <f>Rent!EB27</f>
        <v>900</v>
      </c>
      <c r="GG26" s="32">
        <v>113.1</v>
      </c>
      <c r="GH26" s="5">
        <v>116</v>
      </c>
      <c r="GI26" s="37">
        <f t="shared" si="98"/>
        <v>0.84875325763469878</v>
      </c>
      <c r="GJ26" s="13">
        <f t="shared" si="99"/>
        <v>149.23301710207798</v>
      </c>
      <c r="GK26" s="32">
        <f t="shared" si="169"/>
        <v>0.71817583338320667</v>
      </c>
      <c r="GL26" s="32">
        <f t="shared" si="170"/>
        <v>0.78346454550895273</v>
      </c>
      <c r="GM26" s="32">
        <f t="shared" si="100"/>
        <v>0.46753956703438448</v>
      </c>
      <c r="GN26" s="13">
        <f t="shared" si="101"/>
        <v>136.98089069253018</v>
      </c>
      <c r="GO26" s="32">
        <f t="shared" si="171"/>
        <v>0.4143119855566238</v>
      </c>
      <c r="GP26" s="32">
        <f t="shared" si="172"/>
        <v>0.4473994010698264</v>
      </c>
      <c r="GQ26" s="32">
        <f t="shared" si="102"/>
        <v>0.45250575059391379</v>
      </c>
      <c r="GR26" s="13">
        <f t="shared" si="103"/>
        <v>148.49730381990273</v>
      </c>
      <c r="GS26" s="32">
        <f t="shared" si="173"/>
        <v>0.39594253176967453</v>
      </c>
      <c r="GT26" s="32">
        <f t="shared" si="174"/>
        <v>0.43497115275839965</v>
      </c>
      <c r="GU26" s="110">
        <f t="shared" si="104"/>
        <v>0.57127623110027803</v>
      </c>
      <c r="GV26" s="34">
        <f t="shared" si="105"/>
        <v>0.15124674236530122</v>
      </c>
      <c r="GW26" s="32">
        <f t="shared" si="175"/>
        <v>0.53246043296561552</v>
      </c>
      <c r="GX26" s="48">
        <f t="shared" si="176"/>
        <v>0.54749424940608615</v>
      </c>
      <c r="GY26" s="36">
        <f>ON!C25</f>
        <v>7351.96</v>
      </c>
      <c r="GZ26" s="13">
        <f>ON!D25</f>
        <v>16683.080000000002</v>
      </c>
      <c r="HA26" s="52">
        <f>ON!E25</f>
        <v>21215.200000000001</v>
      </c>
      <c r="HB26" s="36">
        <f>Rent!EH27</f>
        <v>520</v>
      </c>
      <c r="HC26" s="13">
        <f>Rent!EI27</f>
        <v>440</v>
      </c>
      <c r="HD26" s="13">
        <f>Rent!EJ27</f>
        <v>480</v>
      </c>
      <c r="HE26" s="13">
        <f>Rent!EN27</f>
        <v>650</v>
      </c>
      <c r="HF26" s="13">
        <f>Rent!EO27</f>
        <v>576</v>
      </c>
      <c r="HG26" s="13">
        <f>Rent!EP27</f>
        <v>622</v>
      </c>
      <c r="HH26" s="13">
        <f>Rent!ET27</f>
        <v>800</v>
      </c>
      <c r="HI26" s="13">
        <f>Rent!EU27</f>
        <v>700</v>
      </c>
      <c r="HJ26" s="52">
        <f>Rent!EV27</f>
        <v>769</v>
      </c>
      <c r="HK26" s="4">
        <v>113.3</v>
      </c>
      <c r="HL26" s="5">
        <v>116</v>
      </c>
      <c r="HM26" s="37">
        <f t="shared" si="118"/>
        <v>0.77273478118446803</v>
      </c>
      <c r="HN26" s="13">
        <f t="shared" si="106"/>
        <v>106.52842438559725</v>
      </c>
      <c r="HO26" s="32">
        <f t="shared" si="177"/>
        <v>0.67194328798649394</v>
      </c>
      <c r="HP26" s="32">
        <f t="shared" si="178"/>
        <v>0.75593619898480569</v>
      </c>
      <c r="HQ26" s="32">
        <f t="shared" si="119"/>
        <v>0.38302302664795657</v>
      </c>
      <c r="HR26" s="13">
        <f t="shared" si="107"/>
        <v>88.619088302223801</v>
      </c>
      <c r="HS26" s="32">
        <f t="shared" si="179"/>
        <v>0.32034653137829094</v>
      </c>
      <c r="HT26" s="32">
        <f t="shared" si="180"/>
        <v>0.36561288907304945</v>
      </c>
      <c r="HU26" s="32">
        <f t="shared" si="120"/>
        <v>0.33070605743261866</v>
      </c>
      <c r="HV26" s="13">
        <f t="shared" si="108"/>
        <v>85.234222255526788</v>
      </c>
      <c r="HW26" s="32">
        <f t="shared" si="181"/>
        <v>0.28462406582315541</v>
      </c>
      <c r="HX26" s="32">
        <f t="shared" si="182"/>
        <v>0.3198632358774508</v>
      </c>
      <c r="HY26" s="112">
        <f t="shared" si="109"/>
        <v>0.44096278274113665</v>
      </c>
      <c r="HZ26" s="34">
        <f t="shared" si="123"/>
        <v>0.22726521881553197</v>
      </c>
      <c r="IA26" s="32">
        <f t="shared" si="121"/>
        <v>0.61697697335204338</v>
      </c>
      <c r="IB26" s="32">
        <f t="shared" si="122"/>
        <v>0.66929394256738139</v>
      </c>
      <c r="IC26" s="36">
        <f>QU!C25</f>
        <v>7143.46</v>
      </c>
      <c r="ID26" s="13">
        <f>QU!D25</f>
        <v>17231.34</v>
      </c>
      <c r="IE26" s="52">
        <f>QU!E25</f>
        <v>22134.46</v>
      </c>
      <c r="IF26" s="36">
        <f>Rent!FB27</f>
        <v>460</v>
      </c>
      <c r="IG26" s="13">
        <f>Rent!FC27</f>
        <v>400</v>
      </c>
      <c r="IH26" s="13">
        <f>Rent!FD27</f>
        <v>450</v>
      </c>
      <c r="II26" s="13">
        <f>Rent!FH27</f>
        <v>550</v>
      </c>
      <c r="IJ26" s="13">
        <f>Rent!FI27</f>
        <v>460</v>
      </c>
      <c r="IK26" s="13">
        <f>Rent!FJ27</f>
        <v>525</v>
      </c>
      <c r="IL26" s="13">
        <f>Rent!FN27</f>
        <v>610</v>
      </c>
      <c r="IM26" s="13">
        <f>Rent!FO27</f>
        <v>525</v>
      </c>
      <c r="IN26" s="52">
        <f>Rent!FP27</f>
        <v>590</v>
      </c>
      <c r="IO26" s="4">
        <v>112.6</v>
      </c>
      <c r="IP26" s="5">
        <v>117</v>
      </c>
      <c r="IQ26" s="37">
        <f t="shared" si="110"/>
        <v>0.72569875102541348</v>
      </c>
      <c r="IR26" s="13">
        <f t="shared" si="111"/>
        <v>103.22008822455385</v>
      </c>
      <c r="IS26" s="32">
        <f t="shared" si="183"/>
        <v>0.62994683248733807</v>
      </c>
      <c r="IT26" s="32">
        <f t="shared" si="184"/>
        <v>0.70554045238581864</v>
      </c>
      <c r="IU26" s="32">
        <f t="shared" si="112"/>
        <v>0.37327334960600861</v>
      </c>
      <c r="IV26" s="13">
        <f t="shared" si="113"/>
        <v>85.270122985946443</v>
      </c>
      <c r="IW26" s="32">
        <f t="shared" si="185"/>
        <v>0.31338247634832811</v>
      </c>
      <c r="IX26" s="32">
        <f t="shared" si="186"/>
        <v>0.35516680652810517</v>
      </c>
      <c r="IY26" s="32">
        <f t="shared" si="114"/>
        <v>0.33883817359899454</v>
      </c>
      <c r="IZ26" s="13">
        <f t="shared" si="115"/>
        <v>85.037012823540508</v>
      </c>
      <c r="JA26" s="32">
        <f t="shared" si="187"/>
        <v>0.2981775927671152</v>
      </c>
      <c r="JB26" s="32">
        <f t="shared" si="188"/>
        <v>0.32528464665503476</v>
      </c>
      <c r="JC26" s="110">
        <f t="shared" si="116"/>
        <v>0.46196101049071459</v>
      </c>
      <c r="JD26" s="34">
        <f t="shared" si="117"/>
        <v>0.27430124897458652</v>
      </c>
      <c r="JE26" s="32">
        <f t="shared" si="189"/>
        <v>0.62672665039399145</v>
      </c>
      <c r="JF26" s="48">
        <f t="shared" si="190"/>
        <v>0.66116182640100551</v>
      </c>
      <c r="JG26" s="36">
        <f>QU!C25</f>
        <v>7143.46</v>
      </c>
      <c r="JH26" s="13">
        <f>QU!D25</f>
        <v>17231.34</v>
      </c>
      <c r="JI26" s="52">
        <f>QU!E25</f>
        <v>22134.46</v>
      </c>
      <c r="JJ26" s="36">
        <f>Rent!FV27</f>
        <v>432</v>
      </c>
      <c r="JK26" s="13">
        <f>Rent!FW27</f>
        <v>375</v>
      </c>
      <c r="JL26" s="13">
        <f>Rent!FX27</f>
        <v>420</v>
      </c>
      <c r="JM26" s="13">
        <f>Rent!GB27</f>
        <v>536</v>
      </c>
      <c r="JN26" s="13">
        <f>Rent!GC27</f>
        <v>450</v>
      </c>
      <c r="JO26" s="13">
        <f>Rent!GD27</f>
        <v>510</v>
      </c>
      <c r="JP26" s="13">
        <f>Rent!GH27</f>
        <v>625</v>
      </c>
      <c r="JQ26" s="13">
        <f>Rent!GI27</f>
        <v>550</v>
      </c>
      <c r="JR26" s="52">
        <f>Rent!GJ27</f>
        <v>600</v>
      </c>
      <c r="JS26" s="4">
        <v>112.4</v>
      </c>
      <c r="JT26" s="5">
        <v>117</v>
      </c>
      <c r="JU26" s="42">
        <f>(Rent!GO27*12*'City Affordability'!$D$1)/NB!C25</f>
        <v>1.1327817713278177</v>
      </c>
      <c r="JV26" s="32">
        <f>(Rent!GP27*12*'City Affordability'!$D$1)/NB!D25</f>
        <v>0.29694983614822285</v>
      </c>
      <c r="JW26" s="32">
        <f>(Rent!GQ27*12*'City Affordability'!$D$1)/NB!E25</f>
        <v>0.29067636964207377</v>
      </c>
      <c r="JX26" s="42">
        <f>(Rent!GT27*12*'City Affordability'!$D$1)/NB!C25</f>
        <v>0.93313440933134406</v>
      </c>
      <c r="JY26" s="32">
        <f>(Rent!GU27*12*'City Affordability'!$D$1)/NB!D25</f>
        <v>0.26115452482984625</v>
      </c>
      <c r="JZ26" s="32">
        <f>(Rent!GV27*12*'City Affordability'!$D$1)/NB!E25</f>
        <v>0.25599339371887175</v>
      </c>
      <c r="KA26" s="37">
        <f>(Rent!GY27*12*'City Affordability'!$D$1)/NS!C25</f>
        <v>0.76069529327724428</v>
      </c>
      <c r="KB26" s="32">
        <f>(Rent!GZ27*12*'City Affordability'!$D$1)/NS!D25</f>
        <v>0.3679119381498554</v>
      </c>
      <c r="KC26" s="32">
        <f>(Rent!HA27*12*'City Affordability'!$D$1)/NS!E25</f>
        <v>0.32189349112426036</v>
      </c>
      <c r="KD26" s="37">
        <f>(Rent!HD27*12*'City Affordability'!$D$1)/PEI!C25</f>
        <v>0.51802443228659223</v>
      </c>
      <c r="KE26" s="32">
        <f>(Rent!HE27*12*'City Affordability'!$D$1)/PEI!D25</f>
        <v>0.26844766892119459</v>
      </c>
      <c r="KF26" s="32">
        <f>(Rent!HF27*12*'City Affordability'!$D$1)/PEI!E25</f>
        <v>0.23208836549619632</v>
      </c>
      <c r="KG26" s="37">
        <f>(Rent!HI27*12*'City Affordability'!$D$1)/NFL!C25</f>
        <v>0.41237026107610009</v>
      </c>
      <c r="KH26" s="32">
        <f>(Rent!HJ27*12*'City Affordability'!$D$1)/NFL!D25</f>
        <v>0.23139237204527718</v>
      </c>
      <c r="KI26" s="39">
        <f>(Rent!HK27*12*'City Affordability'!$D$1)/NFL!E25</f>
        <v>0.22869691013358559</v>
      </c>
      <c r="KJ26" s="43">
        <v>0.4</v>
      </c>
    </row>
    <row r="27" spans="1:296" x14ac:dyDescent="0.25">
      <c r="A27" s="45">
        <v>2009</v>
      </c>
      <c r="B27" s="34">
        <f t="shared" si="52"/>
        <v>1.2096432015429122</v>
      </c>
      <c r="C27" s="13">
        <f t="shared" si="53"/>
        <v>126.30160550846739</v>
      </c>
      <c r="D27" s="32">
        <f t="shared" si="124"/>
        <v>1.0028929604628736</v>
      </c>
      <c r="E27" s="32">
        <f t="shared" si="125"/>
        <v>1.1571841851494695</v>
      </c>
      <c r="F27" s="32">
        <f t="shared" si="54"/>
        <v>0.62132162802835122</v>
      </c>
      <c r="G27" s="13">
        <f t="shared" si="55"/>
        <v>111.10887566821661</v>
      </c>
      <c r="H27" s="32">
        <f t="shared" si="126"/>
        <v>0.53256139545287251</v>
      </c>
      <c r="I27" s="32">
        <f t="shared" si="127"/>
        <v>0.58581753499815969</v>
      </c>
      <c r="J27" s="32">
        <f t="shared" si="2"/>
        <v>0.59494158004207076</v>
      </c>
      <c r="K27" s="13">
        <f t="shared" si="56"/>
        <v>108.25811965408394</v>
      </c>
      <c r="L27" s="32">
        <f t="shared" si="3"/>
        <v>0.495784650035059</v>
      </c>
      <c r="M27" s="32">
        <f t="shared" si="4"/>
        <v>0.56547780655427304</v>
      </c>
      <c r="N27" s="110">
        <f t="shared" si="57"/>
        <v>0.67502410800385726</v>
      </c>
      <c r="O27" s="34">
        <f t="shared" si="5"/>
        <v>-0.20964320154291216</v>
      </c>
      <c r="P27" s="32">
        <f t="shared" si="6"/>
        <v>0.37867837197164878</v>
      </c>
      <c r="Q27" s="48">
        <f t="shared" si="128"/>
        <v>0.40505841995792924</v>
      </c>
      <c r="R27" s="36">
        <f>BC!C26</f>
        <v>7777.5</v>
      </c>
      <c r="S27" s="13">
        <f>BC!D26</f>
        <v>16899.46</v>
      </c>
      <c r="T27" s="52">
        <f>BC!E26</f>
        <v>21178.550000000003</v>
      </c>
      <c r="U27" s="36">
        <f>Rent!C28</f>
        <v>784</v>
      </c>
      <c r="V27" s="13">
        <f>Rent!D28</f>
        <v>650</v>
      </c>
      <c r="W27" s="13">
        <f>Rent!E28</f>
        <v>750</v>
      </c>
      <c r="X27" s="13">
        <f>Rent!I28</f>
        <v>875</v>
      </c>
      <c r="Y27" s="13">
        <f>Rent!J28</f>
        <v>750</v>
      </c>
      <c r="Z27" s="13">
        <f>Rent!K28</f>
        <v>825</v>
      </c>
      <c r="AA27" s="13">
        <f>Rent!O28</f>
        <v>1050</v>
      </c>
      <c r="AB27" s="13">
        <f>Rent!P28</f>
        <v>875</v>
      </c>
      <c r="AC27" s="52">
        <f>Rent!Q28</f>
        <v>998</v>
      </c>
      <c r="AD27" s="4">
        <v>112.9</v>
      </c>
      <c r="AE27" s="4">
        <v>117.7</v>
      </c>
      <c r="AF27" s="37">
        <f>(Rent!V28*12*'City Affordability'!$D$1)/BC!C26</f>
        <v>0.66448087431693992</v>
      </c>
      <c r="AG27" s="32">
        <f>(Rent!W28*12*'City Affordability'!$D$1)/BC!D26</f>
        <v>0.37350305867761457</v>
      </c>
      <c r="AH27" s="39">
        <f>(Rent!X28*12*'City Affordability'!$D$1)/BC!E26</f>
        <v>0.37774068574099734</v>
      </c>
      <c r="AI27" s="37">
        <f t="shared" si="58"/>
        <v>1.1600607650876951</v>
      </c>
      <c r="AJ27" s="13">
        <f t="shared" si="59"/>
        <v>136.73525756111033</v>
      </c>
      <c r="AK27" s="32">
        <f t="shared" si="129"/>
        <v>0.99433779864659577</v>
      </c>
      <c r="AL27" s="32">
        <f t="shared" si="130"/>
        <v>1.0771992818671454</v>
      </c>
      <c r="AM27" s="32">
        <f t="shared" si="60"/>
        <v>0.6857586967536945</v>
      </c>
      <c r="AN27" s="13">
        <f t="shared" si="61"/>
        <v>131.5164537639898</v>
      </c>
      <c r="AO27" s="32">
        <f t="shared" si="131"/>
        <v>0.6088013318957799</v>
      </c>
      <c r="AP27" s="32">
        <f t="shared" si="132"/>
        <v>0.66670984406609191</v>
      </c>
      <c r="AQ27" s="32">
        <f t="shared" si="62"/>
        <v>0.58640092810616029</v>
      </c>
      <c r="AR27" s="13">
        <f t="shared" si="63"/>
        <v>133.79289581413451</v>
      </c>
      <c r="AS27" s="32">
        <f t="shared" si="133"/>
        <v>0.51581563120449292</v>
      </c>
      <c r="AT27" s="32">
        <f t="shared" si="134"/>
        <v>0.57011201343654472</v>
      </c>
      <c r="AU27" s="110">
        <f t="shared" si="64"/>
        <v>0.78718409059522165</v>
      </c>
      <c r="AV27" s="34">
        <f t="shared" si="65"/>
        <v>-0.16006076508769507</v>
      </c>
      <c r="AW27" s="32">
        <f t="shared" si="135"/>
        <v>0.3142413032463055</v>
      </c>
      <c r="AX27" s="48">
        <f t="shared" si="136"/>
        <v>0.41359907189383971</v>
      </c>
      <c r="AY27" s="36">
        <f>AB!D26</f>
        <v>7241</v>
      </c>
      <c r="AZ27" s="13">
        <f>AB!E26</f>
        <v>15748.98</v>
      </c>
      <c r="BA27" s="52">
        <f>AB!F26</f>
        <v>22100.92</v>
      </c>
      <c r="BB27" s="36">
        <f>Rent!AB28</f>
        <v>700</v>
      </c>
      <c r="BC27" s="13">
        <f>Rent!AC28</f>
        <v>600</v>
      </c>
      <c r="BD27" s="13">
        <f>Rent!AD28</f>
        <v>650</v>
      </c>
      <c r="BE27" s="13">
        <f>Rent!AH28</f>
        <v>900</v>
      </c>
      <c r="BF27" s="13">
        <f>Rent!AI28</f>
        <v>799</v>
      </c>
      <c r="BG27" s="13">
        <f>Rent!AJ28</f>
        <v>875</v>
      </c>
      <c r="BH27" s="13">
        <f>Rent!AN28</f>
        <v>1080</v>
      </c>
      <c r="BI27" s="13">
        <f>Rent!AO28</f>
        <v>950</v>
      </c>
      <c r="BJ27" s="52">
        <f>Rent!AP28</f>
        <v>1050</v>
      </c>
      <c r="BK27" s="103">
        <v>121.7</v>
      </c>
      <c r="BL27" s="5">
        <v>120.5</v>
      </c>
      <c r="BM27" s="37">
        <f t="shared" si="66"/>
        <v>1.1517746167656402</v>
      </c>
      <c r="BN27" s="13">
        <f t="shared" si="67"/>
        <v>143.98636970450258</v>
      </c>
      <c r="BO27" s="32">
        <f t="shared" si="137"/>
        <v>0.99433779864659577</v>
      </c>
      <c r="BP27" s="32">
        <f t="shared" si="138"/>
        <v>1.0771992818671454</v>
      </c>
      <c r="BQ27" s="32">
        <f t="shared" si="68"/>
        <v>0.62861213869088661</v>
      </c>
      <c r="BR27" s="13">
        <f t="shared" si="69"/>
        <v>137.3431320953058</v>
      </c>
      <c r="BS27" s="32">
        <f t="shared" si="139"/>
        <v>0.57146558062807884</v>
      </c>
      <c r="BT27" s="32">
        <f t="shared" si="140"/>
        <v>0.6088013318957799</v>
      </c>
      <c r="BU27" s="32">
        <f t="shared" si="70"/>
        <v>0.54242085849819832</v>
      </c>
      <c r="BV27" s="13">
        <f t="shared" si="71"/>
        <v>143.75979083059153</v>
      </c>
      <c r="BW27" s="32">
        <f t="shared" si="141"/>
        <v>0.48595262097686437</v>
      </c>
      <c r="BX27" s="32">
        <f t="shared" si="142"/>
        <v>0.51581563120449292</v>
      </c>
      <c r="BY27" s="110">
        <f t="shared" si="72"/>
        <v>0.74161027482391939</v>
      </c>
      <c r="BZ27" s="34">
        <f t="shared" si="73"/>
        <v>-0.15177461676564019</v>
      </c>
      <c r="CA27" s="32">
        <f t="shared" si="143"/>
        <v>0.37138786130911339</v>
      </c>
      <c r="CB27" s="48">
        <f t="shared" si="144"/>
        <v>0.45757914150180168</v>
      </c>
      <c r="CC27" s="13">
        <f>AB!D26</f>
        <v>7241</v>
      </c>
      <c r="CD27" s="13">
        <f>AB!E26</f>
        <v>15748.98</v>
      </c>
      <c r="CE27" s="52">
        <f>AB!F26</f>
        <v>22100.92</v>
      </c>
      <c r="CF27" s="36">
        <f>Rent!AV28</f>
        <v>695</v>
      </c>
      <c r="CG27" s="13">
        <f>Rent!AW28</f>
        <v>600</v>
      </c>
      <c r="CH27" s="13">
        <f>Rent!AX28</f>
        <v>650</v>
      </c>
      <c r="CI27" s="13">
        <f>Rent!BB28</f>
        <v>825</v>
      </c>
      <c r="CJ27" s="13">
        <f>Rent!BC28</f>
        <v>750</v>
      </c>
      <c r="CK27" s="13">
        <f>Rent!BD28</f>
        <v>799</v>
      </c>
      <c r="CL27" s="13">
        <f>Rent!BH28</f>
        <v>999</v>
      </c>
      <c r="CM27" s="13">
        <f>Rent!BI28</f>
        <v>895</v>
      </c>
      <c r="CN27" s="52">
        <f>Rent!BJ28</f>
        <v>950</v>
      </c>
      <c r="CO27" s="4">
        <v>121.6</v>
      </c>
      <c r="CP27" s="5">
        <v>120.5</v>
      </c>
      <c r="CQ27" s="37">
        <f>(Rent!BO28*12*'City Affordability'!$D$1)/SK!C26</f>
        <v>0.45285047506019399</v>
      </c>
      <c r="CR27" s="32">
        <f>(Rent!BP28*12*'City Affordability'!$D$1)/SK!D26</f>
        <v>0.30887789614873457</v>
      </c>
      <c r="CS27" s="32">
        <f>(Rent!BQ28*12*'City Affordability'!$D$1)/SK!E26</f>
        <v>0.27998693394308261</v>
      </c>
      <c r="CT27" s="37">
        <f>(Rent!BT28*12*'City Affordability'!$D$1)/SK!C26</f>
        <v>0.51754340006879318</v>
      </c>
      <c r="CU27" s="32">
        <f>(Rent!BU28*12*'City Affordability'!$D$1)/SK!D26</f>
        <v>0.32985659718773819</v>
      </c>
      <c r="CV27" s="32">
        <f>(Rent!BV28*12*'City Affordability'!$D$1)/SK!E26</f>
        <v>0.30065263621031013</v>
      </c>
      <c r="CW27" s="37">
        <f t="shared" si="74"/>
        <v>0.79236977256052821</v>
      </c>
      <c r="CX27" s="13">
        <f t="shared" si="75"/>
        <v>143.93617021276594</v>
      </c>
      <c r="CY27" s="32">
        <f t="shared" si="145"/>
        <v>0.63389581804842254</v>
      </c>
      <c r="CZ27" s="32">
        <f t="shared" si="146"/>
        <v>0.72721936903888484</v>
      </c>
      <c r="DA27" s="32">
        <f t="shared" si="76"/>
        <v>0.49283474390531745</v>
      </c>
      <c r="DB27" s="13">
        <f t="shared" si="77"/>
        <v>102.92882961863978</v>
      </c>
      <c r="DC27" s="32">
        <f t="shared" si="147"/>
        <v>0.40462622652324914</v>
      </c>
      <c r="DD27" s="32">
        <f t="shared" si="148"/>
        <v>0.47503118993829452</v>
      </c>
      <c r="DE27" s="32">
        <f t="shared" si="78"/>
        <v>0.4526024641689716</v>
      </c>
      <c r="DF27" s="13">
        <f t="shared" si="79"/>
        <v>131.65968971871817</v>
      </c>
      <c r="DG27" s="32">
        <f t="shared" si="149"/>
        <v>0.36878719302656943</v>
      </c>
      <c r="DH27" s="32">
        <f t="shared" si="150"/>
        <v>0.41907635571201074</v>
      </c>
      <c r="DI27" s="110">
        <f t="shared" si="80"/>
        <v>0.5810711665443874</v>
      </c>
      <c r="DJ27" s="34">
        <f t="shared" si="81"/>
        <v>0.20763022743947179</v>
      </c>
      <c r="DK27" s="32">
        <f t="shared" si="151"/>
        <v>0.50716525609468255</v>
      </c>
      <c r="DL27" s="48">
        <f t="shared" si="152"/>
        <v>0.54739753583102835</v>
      </c>
      <c r="DM27" s="36">
        <f>MN!C26</f>
        <v>6815</v>
      </c>
      <c r="DN27" s="13">
        <f>MN!D26</f>
        <v>14828.5</v>
      </c>
      <c r="DO27" s="52">
        <f>MN!E26</f>
        <v>21475.8</v>
      </c>
      <c r="DP27" s="36">
        <f>Rent!BZ28</f>
        <v>450</v>
      </c>
      <c r="DQ27" s="13">
        <f>Rent!CA28</f>
        <v>360</v>
      </c>
      <c r="DR27" s="13">
        <f>Rent!CB28</f>
        <v>413</v>
      </c>
      <c r="DS27" s="13">
        <f>Rent!CF28</f>
        <v>609</v>
      </c>
      <c r="DT27" s="13">
        <f>Rent!CG28</f>
        <v>500</v>
      </c>
      <c r="DU27" s="13">
        <f>Rent!CH28</f>
        <v>587</v>
      </c>
      <c r="DV27" s="13">
        <f>Rent!CL28</f>
        <v>810</v>
      </c>
      <c r="DW27" s="13">
        <f>Rent!CM28</f>
        <v>660</v>
      </c>
      <c r="DX27" s="52">
        <f>Rent!CN28</f>
        <v>750</v>
      </c>
      <c r="DY27" s="4">
        <v>113.9</v>
      </c>
      <c r="DZ27" s="5">
        <v>122.4</v>
      </c>
      <c r="EA27" s="37">
        <f t="shared" si="82"/>
        <v>1.1965989713728094</v>
      </c>
      <c r="EB27" s="13">
        <f t="shared" si="83"/>
        <v>168.31471163419255</v>
      </c>
      <c r="EC27" s="32">
        <f t="shared" si="153"/>
        <v>1.0078306844450131</v>
      </c>
      <c r="ED27" s="32">
        <f t="shared" si="154"/>
        <v>1.1358091840570783</v>
      </c>
      <c r="EE27" s="32">
        <f t="shared" si="84"/>
        <v>0.61272210024833551</v>
      </c>
      <c r="EF27" s="13">
        <f t="shared" si="85"/>
        <v>142.92958706745301</v>
      </c>
      <c r="EG27" s="32">
        <f t="shared" si="155"/>
        <v>0.55193343641310044</v>
      </c>
      <c r="EH27" s="32">
        <f t="shared" si="156"/>
        <v>0.58716323022670258</v>
      </c>
      <c r="EI27" s="32">
        <f t="shared" si="86"/>
        <v>0.54673582234434581</v>
      </c>
      <c r="EJ27" s="13">
        <f t="shared" si="87"/>
        <v>141.72233204265626</v>
      </c>
      <c r="EK27" s="32">
        <f t="shared" si="157"/>
        <v>0.48910119503725324</v>
      </c>
      <c r="EL27" s="32">
        <f t="shared" si="158"/>
        <v>0.52611425844547777</v>
      </c>
      <c r="EM27" s="110">
        <f t="shared" si="88"/>
        <v>0.73987570088225174</v>
      </c>
      <c r="EN27" s="34">
        <f t="shared" si="89"/>
        <v>-0.19659897137280935</v>
      </c>
      <c r="EO27" s="32">
        <f t="shared" si="159"/>
        <v>0.38727789975166449</v>
      </c>
      <c r="EP27" s="48">
        <f t="shared" si="160"/>
        <v>0.45326417765565419</v>
      </c>
      <c r="EQ27" s="36">
        <f>ON!C26</f>
        <v>7501.26</v>
      </c>
      <c r="ER27" s="13">
        <f>ON!D26</f>
        <v>17371.66</v>
      </c>
      <c r="ES27" s="52">
        <f>ON!E26</f>
        <v>22694.69</v>
      </c>
      <c r="ET27" s="36">
        <f>Rent!CT28</f>
        <v>748</v>
      </c>
      <c r="EU27" s="13">
        <f>Rent!CU28</f>
        <v>630</v>
      </c>
      <c r="EV27" s="13">
        <f>Rent!CV28</f>
        <v>710</v>
      </c>
      <c r="EW27" s="13">
        <f>Rent!CZ28</f>
        <v>887</v>
      </c>
      <c r="EX27" s="13">
        <f>Rent!DA28</f>
        <v>799</v>
      </c>
      <c r="EY27" s="13">
        <f>Rent!DB28</f>
        <v>850</v>
      </c>
      <c r="EZ27" s="13">
        <f>Rent!DF28</f>
        <v>1034</v>
      </c>
      <c r="FA27" s="13">
        <f>Rent!DG28</f>
        <v>925</v>
      </c>
      <c r="FB27" s="52">
        <f>Rent!DH28</f>
        <v>995</v>
      </c>
      <c r="FC27" s="4">
        <v>113.6</v>
      </c>
      <c r="FD27" s="5">
        <v>121.4</v>
      </c>
      <c r="FE27" s="37">
        <f t="shared" si="90"/>
        <v>1.1118132153798161</v>
      </c>
      <c r="FF27" s="13">
        <f t="shared" si="91"/>
        <v>167.97301510136421</v>
      </c>
      <c r="FG27" s="32">
        <f t="shared" si="161"/>
        <v>0.95983874709048878</v>
      </c>
      <c r="FH27" s="32">
        <f t="shared" si="162"/>
        <v>1.0798185904767998</v>
      </c>
      <c r="FI27" s="32">
        <f t="shared" si="92"/>
        <v>0.56989372345532896</v>
      </c>
      <c r="FJ27" s="13">
        <f t="shared" si="93"/>
        <v>139.58596933165859</v>
      </c>
      <c r="FK27" s="32">
        <f t="shared" si="163"/>
        <v>0.51808520314120821</v>
      </c>
      <c r="FL27" s="32">
        <f t="shared" si="164"/>
        <v>0.55193343641310044</v>
      </c>
      <c r="FM27" s="32">
        <f t="shared" si="94"/>
        <v>0.51025151698481008</v>
      </c>
      <c r="FN27" s="13">
        <f t="shared" si="95"/>
        <v>133.53073324602488</v>
      </c>
      <c r="FO27" s="32">
        <f t="shared" si="165"/>
        <v>0.46054826040805141</v>
      </c>
      <c r="FP27" s="32">
        <f t="shared" si="166"/>
        <v>0.49703256576758709</v>
      </c>
      <c r="FQ27" s="110">
        <f t="shared" si="96"/>
        <v>0.69668295726317975</v>
      </c>
      <c r="FR27" s="34">
        <f t="shared" si="97"/>
        <v>-0.11181321537981614</v>
      </c>
      <c r="FS27" s="32">
        <f t="shared" si="167"/>
        <v>0.43010627654467104</v>
      </c>
      <c r="FT27" s="48">
        <f t="shared" si="168"/>
        <v>0.48974848301518992</v>
      </c>
      <c r="FU27" s="36">
        <f>ON!C26</f>
        <v>7501.26</v>
      </c>
      <c r="FV27" s="13">
        <f>ON!D26</f>
        <v>17371.66</v>
      </c>
      <c r="FW27" s="52">
        <f>ON!E26</f>
        <v>22694.69</v>
      </c>
      <c r="FX27" s="36">
        <f>Rent!DN28</f>
        <v>695</v>
      </c>
      <c r="FY27" s="13">
        <f>Rent!DO28</f>
        <v>600</v>
      </c>
      <c r="FZ27" s="13">
        <f>Rent!DP28</f>
        <v>675</v>
      </c>
      <c r="GA27" s="13">
        <f>Rent!DT28</f>
        <v>825</v>
      </c>
      <c r="GB27" s="13">
        <f>Rent!DU28</f>
        <v>750</v>
      </c>
      <c r="GC27" s="13">
        <f>Rent!DV28</f>
        <v>799</v>
      </c>
      <c r="GD27" s="13">
        <f>Rent!DZ28</f>
        <v>965</v>
      </c>
      <c r="GE27" s="13">
        <f>Rent!EA28</f>
        <v>871</v>
      </c>
      <c r="GF27" s="52">
        <f>Rent!EB28</f>
        <v>940</v>
      </c>
      <c r="GG27" s="32">
        <v>113.7</v>
      </c>
      <c r="GH27" s="5">
        <v>121.4</v>
      </c>
      <c r="GI27" s="37">
        <f t="shared" si="98"/>
        <v>0.81426320378176464</v>
      </c>
      <c r="GJ27" s="13">
        <f t="shared" si="99"/>
        <v>143.16876373964575</v>
      </c>
      <c r="GK27" s="32">
        <f t="shared" si="169"/>
        <v>0.71987906031786653</v>
      </c>
      <c r="GL27" s="32">
        <f t="shared" si="170"/>
        <v>0.79986562257540728</v>
      </c>
      <c r="GM27" s="32">
        <f t="shared" si="100"/>
        <v>0.44900717605571372</v>
      </c>
      <c r="GN27" s="13">
        <f t="shared" si="101"/>
        <v>131.55122526544594</v>
      </c>
      <c r="GO27" s="32">
        <f t="shared" si="171"/>
        <v>0.40410645845014237</v>
      </c>
      <c r="GP27" s="32">
        <f t="shared" si="172"/>
        <v>0.43173766928434015</v>
      </c>
      <c r="GQ27" s="32">
        <f t="shared" si="102"/>
        <v>0.42247768090244903</v>
      </c>
      <c r="GR27" s="13">
        <f t="shared" si="103"/>
        <v>138.64309228282036</v>
      </c>
      <c r="GS27" s="32">
        <f t="shared" si="173"/>
        <v>0.37013063408224567</v>
      </c>
      <c r="GT27" s="32">
        <f t="shared" si="174"/>
        <v>0.40185611700358104</v>
      </c>
      <c r="GU27" s="110">
        <f t="shared" si="104"/>
        <v>0.55990593580278514</v>
      </c>
      <c r="GV27" s="34">
        <f t="shared" si="105"/>
        <v>0.18573679621823536</v>
      </c>
      <c r="GW27" s="32">
        <f t="shared" si="175"/>
        <v>0.55099282394428628</v>
      </c>
      <c r="GX27" s="48">
        <f t="shared" si="176"/>
        <v>0.57752231909755092</v>
      </c>
      <c r="GY27" s="36">
        <f>ON!C26</f>
        <v>7501.26</v>
      </c>
      <c r="GZ27" s="13">
        <f>ON!D26</f>
        <v>17371.66</v>
      </c>
      <c r="HA27" s="52">
        <f>ON!E26</f>
        <v>22694.69</v>
      </c>
      <c r="HB27" s="36">
        <f>Rent!EH28</f>
        <v>509</v>
      </c>
      <c r="HC27" s="13">
        <f>Rent!EI28</f>
        <v>450</v>
      </c>
      <c r="HD27" s="13">
        <f>Rent!EJ28</f>
        <v>500</v>
      </c>
      <c r="HE27" s="13">
        <f>Rent!EN28</f>
        <v>650</v>
      </c>
      <c r="HF27" s="13">
        <f>Rent!EO28</f>
        <v>585</v>
      </c>
      <c r="HG27" s="13">
        <f>Rent!EP28</f>
        <v>625</v>
      </c>
      <c r="HH27" s="13">
        <f>Rent!ET28</f>
        <v>799</v>
      </c>
      <c r="HI27" s="13">
        <f>Rent!EU28</f>
        <v>700</v>
      </c>
      <c r="HJ27" s="52">
        <f>Rent!EV28</f>
        <v>760</v>
      </c>
      <c r="HK27" s="4">
        <v>113.7</v>
      </c>
      <c r="HL27" s="5">
        <v>121.4</v>
      </c>
      <c r="HM27" s="37">
        <f t="shared" si="118"/>
        <v>0.78774617067833697</v>
      </c>
      <c r="HN27" s="13">
        <f t="shared" si="106"/>
        <v>108.59787914492509</v>
      </c>
      <c r="HO27" s="32">
        <f t="shared" si="177"/>
        <v>0.67286652078774623</v>
      </c>
      <c r="HP27" s="32">
        <f t="shared" si="178"/>
        <v>0.73851203501094087</v>
      </c>
      <c r="HQ27" s="32">
        <f t="shared" si="119"/>
        <v>0.38285980119953639</v>
      </c>
      <c r="HR27" s="13">
        <f t="shared" si="107"/>
        <v>88.581323234798731</v>
      </c>
      <c r="HS27" s="32">
        <f t="shared" si="179"/>
        <v>0.32758057856644823</v>
      </c>
      <c r="HT27" s="32">
        <f t="shared" si="180"/>
        <v>0.36511585319385381</v>
      </c>
      <c r="HU27" s="32">
        <f t="shared" si="120"/>
        <v>0.3316529583443884</v>
      </c>
      <c r="HV27" s="13">
        <f t="shared" si="108"/>
        <v>85.47827089314265</v>
      </c>
      <c r="HW27" s="32">
        <f t="shared" si="181"/>
        <v>0.28654815600955158</v>
      </c>
      <c r="HX27" s="32">
        <f t="shared" si="182"/>
        <v>0.3183868400106129</v>
      </c>
      <c r="HY27" s="112">
        <f t="shared" si="109"/>
        <v>0.44310722100656458</v>
      </c>
      <c r="HZ27" s="34">
        <f t="shared" si="123"/>
        <v>0.21225382932166303</v>
      </c>
      <c r="IA27" s="32">
        <f t="shared" si="121"/>
        <v>0.61714019880046367</v>
      </c>
      <c r="IB27" s="32">
        <f t="shared" si="122"/>
        <v>0.66834704165561165</v>
      </c>
      <c r="IC27" s="36">
        <f>QU!C26</f>
        <v>7312</v>
      </c>
      <c r="ID27" s="13">
        <f>QU!D26</f>
        <v>17583.46</v>
      </c>
      <c r="IE27" s="52">
        <f>QU!E26</f>
        <v>22614</v>
      </c>
      <c r="IF27" s="36">
        <f>Rent!FB28</f>
        <v>480</v>
      </c>
      <c r="IG27" s="13">
        <f>Rent!FC28</f>
        <v>410</v>
      </c>
      <c r="IH27" s="13">
        <f>Rent!FD28</f>
        <v>450</v>
      </c>
      <c r="II27" s="13">
        <f>Rent!FH28</f>
        <v>561</v>
      </c>
      <c r="IJ27" s="13">
        <f>Rent!FI28</f>
        <v>480</v>
      </c>
      <c r="IK27" s="13">
        <f>Rent!FJ28</f>
        <v>535</v>
      </c>
      <c r="IL27" s="13">
        <f>Rent!FN28</f>
        <v>625</v>
      </c>
      <c r="IM27" s="13">
        <f>Rent!FO28</f>
        <v>540</v>
      </c>
      <c r="IN27" s="52">
        <f>Rent!FP28</f>
        <v>600</v>
      </c>
      <c r="IO27" s="4">
        <v>113.5</v>
      </c>
      <c r="IP27" s="5">
        <v>123.1</v>
      </c>
      <c r="IQ27" s="37">
        <f t="shared" si="110"/>
        <v>0.73030634573304154</v>
      </c>
      <c r="IR27" s="13">
        <f t="shared" si="111"/>
        <v>103.87545152999201</v>
      </c>
      <c r="IS27" s="32">
        <f t="shared" si="183"/>
        <v>0.65645514223194745</v>
      </c>
      <c r="IT27" s="32">
        <f t="shared" si="184"/>
        <v>0.71389496717724288</v>
      </c>
      <c r="IU27" s="32">
        <f t="shared" si="112"/>
        <v>0.37535274627405529</v>
      </c>
      <c r="IV27" s="13">
        <f t="shared" si="113"/>
        <v>85.745137904123851</v>
      </c>
      <c r="IW27" s="32">
        <f t="shared" si="185"/>
        <v>0.32416828087304778</v>
      </c>
      <c r="IX27" s="32">
        <f t="shared" si="186"/>
        <v>0.3617035555004533</v>
      </c>
      <c r="IY27" s="32">
        <f t="shared" si="114"/>
        <v>0.34491907667816396</v>
      </c>
      <c r="IZ27" s="13">
        <f t="shared" si="115"/>
        <v>86.563115469029356</v>
      </c>
      <c r="JA27" s="32">
        <f t="shared" si="187"/>
        <v>0.30512072167683735</v>
      </c>
      <c r="JB27" s="32">
        <f t="shared" si="188"/>
        <v>0.32899973467763333</v>
      </c>
      <c r="JC27" s="110">
        <f t="shared" si="116"/>
        <v>0.47182713347921224</v>
      </c>
      <c r="JD27" s="34">
        <f t="shared" si="117"/>
        <v>0.26969365426695846</v>
      </c>
      <c r="JE27" s="32">
        <f t="shared" si="189"/>
        <v>0.62464725372594465</v>
      </c>
      <c r="JF27" s="48">
        <f t="shared" si="190"/>
        <v>0.65508092332183598</v>
      </c>
      <c r="JG27" s="36">
        <f>QU!C26</f>
        <v>7312</v>
      </c>
      <c r="JH27" s="13">
        <f>QU!D26</f>
        <v>17583.46</v>
      </c>
      <c r="JI27" s="52">
        <f>QU!E26</f>
        <v>22614</v>
      </c>
      <c r="JJ27" s="36">
        <f>Rent!FV28</f>
        <v>445</v>
      </c>
      <c r="JK27" s="13">
        <f>Rent!FW28</f>
        <v>400</v>
      </c>
      <c r="JL27" s="13">
        <f>Rent!FX28</f>
        <v>435</v>
      </c>
      <c r="JM27" s="13">
        <f>Rent!GB28</f>
        <v>550</v>
      </c>
      <c r="JN27" s="13">
        <f>Rent!GC28</f>
        <v>475</v>
      </c>
      <c r="JO27" s="13">
        <f>Rent!GD28</f>
        <v>530</v>
      </c>
      <c r="JP27" s="13">
        <f>Rent!GH28</f>
        <v>650</v>
      </c>
      <c r="JQ27" s="13">
        <f>Rent!GI28</f>
        <v>575</v>
      </c>
      <c r="JR27" s="52">
        <f>Rent!GJ28</f>
        <v>620</v>
      </c>
      <c r="JS27" s="4">
        <v>113.2</v>
      </c>
      <c r="JT27" s="5">
        <v>123.1</v>
      </c>
      <c r="JU27" s="42">
        <f>(Rent!GO28*12*'City Affordability'!$D$1)/NB!C26</f>
        <v>1.140736814206202</v>
      </c>
      <c r="JV27" s="32">
        <f>(Rent!GP28*12*'City Affordability'!$D$1)/NB!D26</f>
        <v>0.29584737639528774</v>
      </c>
      <c r="JW27" s="32">
        <f>(Rent!GQ28*12*'City Affordability'!$D$1)/NB!E26</f>
        <v>0.29329962073324906</v>
      </c>
      <c r="JX27" s="42">
        <f>(Rent!GT28*12*'City Affordability'!$D$1)/NB!C26</f>
        <v>0.96899019347998938</v>
      </c>
      <c r="JY27" s="32">
        <f>(Rent!GU28*12*'City Affordability'!$D$1)/NB!D26</f>
        <v>0.26764787730744255</v>
      </c>
      <c r="JZ27" s="32">
        <f>(Rent!GV28*12*'City Affordability'!$D$1)/NB!E26</f>
        <v>0.26053097345132742</v>
      </c>
      <c r="KA27" s="37">
        <f>(Rent!GY28*12*'City Affordability'!$D$1)/NS!C26</f>
        <v>0.80264192483094832</v>
      </c>
      <c r="KB27" s="32">
        <f>(Rent!GZ28*12*'City Affordability'!$D$1)/NS!D26</f>
        <v>0.37888136610746087</v>
      </c>
      <c r="KC27" s="32">
        <f>(Rent!HA28*12*'City Affordability'!$D$1)/NS!E26</f>
        <v>0.33462107120713502</v>
      </c>
      <c r="KD27" s="37">
        <f>(Rent!HD28*12*'City Affordability'!$D$1)/PEI!C26</f>
        <v>0.51781059947871411</v>
      </c>
      <c r="KE27" s="32">
        <f>(Rent!HE28*12*'City Affordability'!$D$1)/PEI!D26</f>
        <v>0.27148992801403427</v>
      </c>
      <c r="KF27" s="32">
        <f>(Rent!HF28*12*'City Affordability'!$D$1)/PEI!E26</f>
        <v>0.23389478061967145</v>
      </c>
      <c r="KG27" s="37">
        <f>(Rent!HI28*12*'City Affordability'!$D$1)/NFL!C26</f>
        <v>0.45115807315473949</v>
      </c>
      <c r="KH27" s="32">
        <f>(Rent!HJ28*12*'City Affordability'!$D$1)/NFL!D26</f>
        <v>0.24211042349631912</v>
      </c>
      <c r="KI27" s="39">
        <f>(Rent!HK28*12*'City Affordability'!$D$1)/NFL!E26</f>
        <v>0.24209303033504456</v>
      </c>
      <c r="KJ27" s="43">
        <v>0.4</v>
      </c>
    </row>
    <row r="28" spans="1:296" x14ac:dyDescent="0.25">
      <c r="A28" s="45">
        <v>2010</v>
      </c>
      <c r="B28" s="34">
        <f t="shared" si="52"/>
        <v>1.2285276073619631</v>
      </c>
      <c r="C28" s="13">
        <f t="shared" si="53"/>
        <v>128.27336938973198</v>
      </c>
      <c r="D28" s="32">
        <f t="shared" si="124"/>
        <v>1.0352760736196318</v>
      </c>
      <c r="E28" s="32">
        <f t="shared" si="125"/>
        <v>1.1886503067484662</v>
      </c>
      <c r="F28" s="32">
        <f t="shared" si="54"/>
        <v>0.63078732771621115</v>
      </c>
      <c r="G28" s="13">
        <f t="shared" si="55"/>
        <v>112.80159519106432</v>
      </c>
      <c r="H28" s="32">
        <f t="shared" si="126"/>
        <v>0.53056223009019088</v>
      </c>
      <c r="I28" s="32">
        <f t="shared" si="127"/>
        <v>0.59574358728753274</v>
      </c>
      <c r="J28" s="32">
        <f t="shared" si="2"/>
        <v>0.60256715823867113</v>
      </c>
      <c r="K28" s="13">
        <f t="shared" si="56"/>
        <v>109.64570254378675</v>
      </c>
      <c r="L28" s="32">
        <f t="shared" si="3"/>
        <v>0.49982529254820646</v>
      </c>
      <c r="M28" s="32">
        <f t="shared" si="4"/>
        <v>0.55536143616467382</v>
      </c>
      <c r="N28" s="110">
        <f t="shared" si="57"/>
        <v>0.69018404907975461</v>
      </c>
      <c r="O28" s="34">
        <f t="shared" si="5"/>
        <v>-0.22852760736196309</v>
      </c>
      <c r="P28" s="32">
        <f t="shared" si="6"/>
        <v>0.36921267228378885</v>
      </c>
      <c r="Q28" s="48">
        <f t="shared" si="128"/>
        <v>0.39743284176132887</v>
      </c>
      <c r="R28" s="36">
        <f>BC!C27</f>
        <v>7824</v>
      </c>
      <c r="S28" s="13">
        <f>BC!D27</f>
        <v>17121.46</v>
      </c>
      <c r="T28" s="52">
        <f>BC!E27</f>
        <v>21607.550000000003</v>
      </c>
      <c r="U28" s="36">
        <f>Rent!C29</f>
        <v>801</v>
      </c>
      <c r="V28" s="13">
        <f>Rent!D29</f>
        <v>675</v>
      </c>
      <c r="W28" s="13">
        <f>Rent!E29</f>
        <v>775</v>
      </c>
      <c r="X28" s="13">
        <f>Rent!I29</f>
        <v>900</v>
      </c>
      <c r="Y28" s="13">
        <f>Rent!J29</f>
        <v>757</v>
      </c>
      <c r="Z28" s="13">
        <f>Rent!K29</f>
        <v>850</v>
      </c>
      <c r="AA28" s="13">
        <f>Rent!O29</f>
        <v>1085</v>
      </c>
      <c r="AB28" s="13">
        <f>Rent!P29</f>
        <v>900</v>
      </c>
      <c r="AC28" s="52">
        <f>Rent!Q29</f>
        <v>1000</v>
      </c>
      <c r="AD28" s="4">
        <v>114.9</v>
      </c>
      <c r="AE28" s="4">
        <v>119.6</v>
      </c>
      <c r="AF28" s="37">
        <f>(Rent!V29*12*'City Affordability'!$D$1)/BC!C27</f>
        <v>0.67995910020449901</v>
      </c>
      <c r="AG28" s="32">
        <f>(Rent!W29*12*'City Affordability'!$D$1)/BC!D27</f>
        <v>0.3761361472678148</v>
      </c>
      <c r="AH28" s="39">
        <f>(Rent!X29*12*'City Affordability'!$D$1)/BC!E27</f>
        <v>0.3794969813791938</v>
      </c>
      <c r="AI28" s="37">
        <f t="shared" si="58"/>
        <v>1.175983436853002</v>
      </c>
      <c r="AJ28" s="13">
        <f t="shared" si="59"/>
        <v>138.61204771763775</v>
      </c>
      <c r="AK28" s="32">
        <f t="shared" si="129"/>
        <v>0.99378881987577639</v>
      </c>
      <c r="AL28" s="32">
        <f t="shared" si="130"/>
        <v>1.1428571428571428</v>
      </c>
      <c r="AM28" s="32">
        <f t="shared" si="60"/>
        <v>0.67174884942452251</v>
      </c>
      <c r="AN28" s="13">
        <f t="shared" si="61"/>
        <v>128.82961151579096</v>
      </c>
      <c r="AO28" s="32">
        <f t="shared" si="131"/>
        <v>0.59584502463079114</v>
      </c>
      <c r="AP28" s="32">
        <f t="shared" si="132"/>
        <v>0.64518251074671651</v>
      </c>
      <c r="AQ28" s="32">
        <f t="shared" si="62"/>
        <v>0.56700567005670055</v>
      </c>
      <c r="AR28" s="13">
        <f t="shared" si="63"/>
        <v>129.36768498119764</v>
      </c>
      <c r="AS28" s="32">
        <f t="shared" si="133"/>
        <v>0.4995049950499505</v>
      </c>
      <c r="AT28" s="32">
        <f t="shared" si="134"/>
        <v>0.54000540005400055</v>
      </c>
      <c r="AU28" s="110">
        <f t="shared" si="64"/>
        <v>0.76604554865424435</v>
      </c>
      <c r="AV28" s="34">
        <f t="shared" si="65"/>
        <v>-0.175983436853002</v>
      </c>
      <c r="AW28" s="32">
        <f t="shared" si="135"/>
        <v>0.32825115057547749</v>
      </c>
      <c r="AX28" s="48">
        <f t="shared" si="136"/>
        <v>0.43299432994329945</v>
      </c>
      <c r="AY28" s="36">
        <f>AB!D27</f>
        <v>7245</v>
      </c>
      <c r="AZ28" s="13">
        <f>AB!E27</f>
        <v>15809.48</v>
      </c>
      <c r="BA28" s="52">
        <f>AB!F27</f>
        <v>22222</v>
      </c>
      <c r="BB28" s="36">
        <f>Rent!AB29</f>
        <v>710</v>
      </c>
      <c r="BC28" s="13">
        <f>Rent!AC29</f>
        <v>600</v>
      </c>
      <c r="BD28" s="13">
        <f>Rent!AD29</f>
        <v>690</v>
      </c>
      <c r="BE28" s="13">
        <f>Rent!AH29</f>
        <v>885</v>
      </c>
      <c r="BF28" s="13">
        <f>Rent!AI29</f>
        <v>785</v>
      </c>
      <c r="BG28" s="13">
        <f>Rent!AJ29</f>
        <v>850</v>
      </c>
      <c r="BH28" s="13">
        <f>Rent!AN29</f>
        <v>1050</v>
      </c>
      <c r="BI28" s="13">
        <f>Rent!AO29</f>
        <v>925</v>
      </c>
      <c r="BJ28" s="52">
        <f>Rent!AP29</f>
        <v>1000</v>
      </c>
      <c r="BK28" s="103">
        <v>122.7</v>
      </c>
      <c r="BL28" s="5">
        <v>121.8</v>
      </c>
      <c r="BM28" s="37">
        <f t="shared" si="66"/>
        <v>1.1594202898550725</v>
      </c>
      <c r="BN28" s="13">
        <f t="shared" si="67"/>
        <v>144.94217537695801</v>
      </c>
      <c r="BO28" s="32">
        <f t="shared" si="137"/>
        <v>0.99378881987577639</v>
      </c>
      <c r="BP28" s="32">
        <f t="shared" si="138"/>
        <v>1.1180124223602483</v>
      </c>
      <c r="BQ28" s="32">
        <f t="shared" si="68"/>
        <v>0.63379693702765683</v>
      </c>
      <c r="BR28" s="13">
        <f t="shared" si="69"/>
        <v>138.47593943233483</v>
      </c>
      <c r="BS28" s="32">
        <f t="shared" si="139"/>
        <v>0.56927868595298514</v>
      </c>
      <c r="BT28" s="32">
        <f t="shared" si="140"/>
        <v>0.60723059834985083</v>
      </c>
      <c r="BU28" s="32">
        <f t="shared" si="70"/>
        <v>0.5373053730537305</v>
      </c>
      <c r="BV28" s="13">
        <f t="shared" si="71"/>
        <v>142.40401494924041</v>
      </c>
      <c r="BW28" s="32">
        <f t="shared" si="141"/>
        <v>0.4833048330483305</v>
      </c>
      <c r="BX28" s="32">
        <f t="shared" si="142"/>
        <v>0.51300513005130055</v>
      </c>
      <c r="BY28" s="110">
        <f t="shared" si="72"/>
        <v>0.74120082815734989</v>
      </c>
      <c r="BZ28" s="34">
        <f t="shared" si="73"/>
        <v>-0.15942028985507251</v>
      </c>
      <c r="CA28" s="32">
        <f t="shared" si="143"/>
        <v>0.36620306297234317</v>
      </c>
      <c r="CB28" s="48">
        <f t="shared" si="144"/>
        <v>0.4626946269462695</v>
      </c>
      <c r="CC28" s="13">
        <f>AB!D27</f>
        <v>7245</v>
      </c>
      <c r="CD28" s="13">
        <f>AB!E27</f>
        <v>15809.48</v>
      </c>
      <c r="CE28" s="52">
        <f>AB!F27</f>
        <v>22222</v>
      </c>
      <c r="CF28" s="36">
        <f>Rent!AV29</f>
        <v>700</v>
      </c>
      <c r="CG28" s="13">
        <f>Rent!AW29</f>
        <v>600</v>
      </c>
      <c r="CH28" s="13">
        <f>Rent!AX29</f>
        <v>675</v>
      </c>
      <c r="CI28" s="13">
        <f>Rent!BB29</f>
        <v>835</v>
      </c>
      <c r="CJ28" s="13">
        <f>Rent!BC29</f>
        <v>750</v>
      </c>
      <c r="CK28" s="13">
        <f>Rent!BD29</f>
        <v>800</v>
      </c>
      <c r="CL28" s="13">
        <f>Rent!BH29</f>
        <v>995</v>
      </c>
      <c r="CM28" s="13">
        <f>Rent!BI29</f>
        <v>895</v>
      </c>
      <c r="CN28" s="52">
        <f>Rent!BJ29</f>
        <v>950</v>
      </c>
      <c r="CO28" s="4">
        <v>122.9</v>
      </c>
      <c r="CP28" s="5">
        <v>121.8</v>
      </c>
      <c r="CQ28" s="32">
        <f>(Rent!BO29*12*'City Affordability'!$D$1)/SK!C27</f>
        <v>0.47824314357830311</v>
      </c>
      <c r="CR28" s="32">
        <f>(Rent!BP29*12*'City Affordability'!$D$1)/SK!D27</f>
        <v>0.33337713962863497</v>
      </c>
      <c r="CS28" s="32">
        <f>(Rent!BQ29*12*'City Affordability'!$D$1)/SK!E27</f>
        <v>0.29672983858013602</v>
      </c>
      <c r="CT28" s="37">
        <f>(Rent!BT29*12*'City Affordability'!$D$1)/SK!C27</f>
        <v>0.54878858812912557</v>
      </c>
      <c r="CU28" s="32">
        <f>(Rent!BU29*12*'City Affordability'!$D$1)/SK!D27</f>
        <v>0.34326163703002305</v>
      </c>
      <c r="CV28" s="32">
        <f>(Rent!BV29*12*'City Affordability'!$D$1)/SK!E27</f>
        <v>0.31174990914943423</v>
      </c>
      <c r="CW28" s="37">
        <f t="shared" si="74"/>
        <v>0.79201042118975251</v>
      </c>
      <c r="CX28" s="13">
        <f t="shared" si="75"/>
        <v>143.8708930380663</v>
      </c>
      <c r="CY28" s="32">
        <f t="shared" si="145"/>
        <v>0.66869300911854102</v>
      </c>
      <c r="CZ28" s="32">
        <f t="shared" si="146"/>
        <v>0.75900998697351285</v>
      </c>
      <c r="DA28" s="32">
        <f t="shared" si="76"/>
        <v>0.50770625566636451</v>
      </c>
      <c r="DB28" s="13">
        <f t="shared" si="77"/>
        <v>106.0347537020248</v>
      </c>
      <c r="DC28" s="32">
        <f t="shared" si="147"/>
        <v>0.42147678049763271</v>
      </c>
      <c r="DD28" s="32">
        <f t="shared" si="148"/>
        <v>0.49158859675632116</v>
      </c>
      <c r="DE28" s="32">
        <f t="shared" si="78"/>
        <v>0.46136101499423299</v>
      </c>
      <c r="DF28" s="13">
        <f t="shared" si="79"/>
        <v>134.20750634662107</v>
      </c>
      <c r="DG28" s="32">
        <f t="shared" si="149"/>
        <v>0.37186809521824321</v>
      </c>
      <c r="DH28" s="32">
        <f t="shared" si="150"/>
        <v>0.42967718625366519</v>
      </c>
      <c r="DI28" s="110">
        <f t="shared" si="80"/>
        <v>0.58098132870169339</v>
      </c>
      <c r="DJ28" s="34">
        <f t="shared" si="81"/>
        <v>0.20798957881024749</v>
      </c>
      <c r="DK28" s="32">
        <f t="shared" si="151"/>
        <v>0.49229374433363549</v>
      </c>
      <c r="DL28" s="48">
        <f t="shared" si="152"/>
        <v>0.53863898500576701</v>
      </c>
      <c r="DM28" s="36">
        <f>MN!C27</f>
        <v>6909</v>
      </c>
      <c r="DN28" s="13">
        <f>MN!D27</f>
        <v>14890.5</v>
      </c>
      <c r="DO28" s="52">
        <f>MN!E27</f>
        <v>21588.3</v>
      </c>
      <c r="DP28" s="36">
        <f>Rent!BZ29</f>
        <v>456</v>
      </c>
      <c r="DQ28" s="13">
        <f>Rent!CA29</f>
        <v>385</v>
      </c>
      <c r="DR28" s="13">
        <f>Rent!CB29</f>
        <v>437</v>
      </c>
      <c r="DS28" s="13">
        <f>Rent!CF29</f>
        <v>630</v>
      </c>
      <c r="DT28" s="13">
        <f>Rent!CG29</f>
        <v>523</v>
      </c>
      <c r="DU28" s="13">
        <f>Rent!CH29</f>
        <v>610</v>
      </c>
      <c r="DV28" s="13">
        <f>Rent!CL29</f>
        <v>830</v>
      </c>
      <c r="DW28" s="13">
        <f>Rent!CM29</f>
        <v>669</v>
      </c>
      <c r="DX28" s="52">
        <f>Rent!CN29</f>
        <v>773</v>
      </c>
      <c r="DY28" s="4">
        <v>114.8</v>
      </c>
      <c r="DZ28" s="5">
        <v>122.5</v>
      </c>
      <c r="EA28" s="37">
        <f t="shared" si="82"/>
        <v>1.1459041565763439</v>
      </c>
      <c r="EB28" s="13">
        <f t="shared" si="83"/>
        <v>161.18393236900008</v>
      </c>
      <c r="EC28" s="32">
        <f t="shared" si="153"/>
        <v>0.9931169356994981</v>
      </c>
      <c r="ED28" s="32">
        <f t="shared" si="154"/>
        <v>1.1031237347308271</v>
      </c>
      <c r="EE28" s="32">
        <f t="shared" si="84"/>
        <v>0.587649564976086</v>
      </c>
      <c r="EF28" s="13">
        <f t="shared" si="85"/>
        <v>137.08092074426287</v>
      </c>
      <c r="EG28" s="32">
        <f t="shared" si="155"/>
        <v>0.52823166451739278</v>
      </c>
      <c r="EH28" s="32">
        <f t="shared" si="156"/>
        <v>0.57132596594897245</v>
      </c>
      <c r="EI28" s="32">
        <f t="shared" si="86"/>
        <v>0.52246430656546894</v>
      </c>
      <c r="EJ28" s="13">
        <f t="shared" si="87"/>
        <v>135.43078194147029</v>
      </c>
      <c r="EK28" s="32">
        <f t="shared" si="157"/>
        <v>0.46772995063956269</v>
      </c>
      <c r="EL28" s="32">
        <f t="shared" si="158"/>
        <v>0.49758505387187518</v>
      </c>
      <c r="EM28" s="110">
        <f t="shared" si="88"/>
        <v>0.71809993812117556</v>
      </c>
      <c r="EN28" s="34">
        <f t="shared" si="89"/>
        <v>-0.14590415657634392</v>
      </c>
      <c r="EO28" s="32">
        <f t="shared" si="159"/>
        <v>0.412350435023914</v>
      </c>
      <c r="EP28" s="48">
        <f t="shared" si="160"/>
        <v>0.47753569343453106</v>
      </c>
      <c r="EQ28" s="36">
        <f>ON!C27</f>
        <v>7854.0599999999995</v>
      </c>
      <c r="ER28" s="13">
        <f>ON!D27</f>
        <v>18378.3</v>
      </c>
      <c r="ES28" s="52">
        <f>ON!E27</f>
        <v>24116.48</v>
      </c>
      <c r="ET28" s="36">
        <f>Rent!CT29</f>
        <v>750</v>
      </c>
      <c r="EU28" s="13">
        <f>Rent!CU29</f>
        <v>650</v>
      </c>
      <c r="EV28" s="13">
        <f>Rent!CV29</f>
        <v>722</v>
      </c>
      <c r="EW28" s="13">
        <f>Rent!CZ29</f>
        <v>900</v>
      </c>
      <c r="EX28" s="13">
        <f>Rent!DA29</f>
        <v>809</v>
      </c>
      <c r="EY28" s="13">
        <f>Rent!DB29</f>
        <v>875</v>
      </c>
      <c r="EZ28" s="13">
        <f>Rent!DF29</f>
        <v>1050</v>
      </c>
      <c r="FA28" s="13">
        <f>Rent!DG29</f>
        <v>940</v>
      </c>
      <c r="FB28" s="52">
        <f>Rent!DH29</f>
        <v>1000</v>
      </c>
      <c r="FC28" s="4">
        <v>116.5</v>
      </c>
      <c r="FD28" s="5">
        <v>123.2</v>
      </c>
      <c r="FE28" s="37">
        <f t="shared" si="90"/>
        <v>1.0924286292694481</v>
      </c>
      <c r="FF28" s="13">
        <f t="shared" si="91"/>
        <v>165.04438704549221</v>
      </c>
      <c r="FG28" s="32">
        <f t="shared" si="161"/>
        <v>0.97631034140304507</v>
      </c>
      <c r="FH28" s="32">
        <f t="shared" si="162"/>
        <v>1.0618711850940787</v>
      </c>
      <c r="FI28" s="32">
        <f t="shared" si="92"/>
        <v>0.555002366921859</v>
      </c>
      <c r="FJ28" s="13">
        <f t="shared" si="93"/>
        <v>135.93857973806067</v>
      </c>
      <c r="FK28" s="32">
        <f t="shared" si="163"/>
        <v>0.48970797081340495</v>
      </c>
      <c r="FL28" s="32">
        <f t="shared" si="164"/>
        <v>0.53867876789474545</v>
      </c>
      <c r="FM28" s="32">
        <f t="shared" si="94"/>
        <v>0.49708746881800331</v>
      </c>
      <c r="FN28" s="13">
        <f t="shared" si="95"/>
        <v>130.08575572868801</v>
      </c>
      <c r="FO28" s="32">
        <f t="shared" si="165"/>
        <v>0.44384586805371268</v>
      </c>
      <c r="FP28" s="32">
        <f t="shared" si="166"/>
        <v>0.47370097128602517</v>
      </c>
      <c r="FQ28" s="110">
        <f t="shared" si="96"/>
        <v>0.68143100511073262</v>
      </c>
      <c r="FR28" s="34">
        <f t="shared" si="97"/>
        <v>-9.2428629269448059E-2</v>
      </c>
      <c r="FS28" s="32">
        <f t="shared" si="167"/>
        <v>0.444997633078141</v>
      </c>
      <c r="FT28" s="48">
        <f t="shared" si="168"/>
        <v>0.50291253118199664</v>
      </c>
      <c r="FU28" s="36">
        <f>ON!C27</f>
        <v>7854.0599999999995</v>
      </c>
      <c r="FV28" s="13">
        <f>ON!D27</f>
        <v>18378.3</v>
      </c>
      <c r="FW28" s="52">
        <f>ON!E27</f>
        <v>24116.48</v>
      </c>
      <c r="FX28" s="36">
        <f>Rent!DN29</f>
        <v>715</v>
      </c>
      <c r="FY28" s="13">
        <f>Rent!DO29</f>
        <v>639</v>
      </c>
      <c r="FZ28" s="13">
        <f>Rent!DP29</f>
        <v>695</v>
      </c>
      <c r="GA28" s="13">
        <f>Rent!DT29</f>
        <v>850</v>
      </c>
      <c r="GB28" s="13">
        <f>Rent!DU29</f>
        <v>750</v>
      </c>
      <c r="GC28" s="13">
        <f>Rent!DV29</f>
        <v>825</v>
      </c>
      <c r="GD28" s="13">
        <f>Rent!DZ29</f>
        <v>999</v>
      </c>
      <c r="GE28" s="13">
        <f>Rent!EA29</f>
        <v>892</v>
      </c>
      <c r="GF28" s="52">
        <f>Rent!EB29</f>
        <v>952</v>
      </c>
      <c r="GG28" s="32">
        <v>116.6</v>
      </c>
      <c r="GH28" s="5">
        <v>123.2</v>
      </c>
      <c r="GI28" s="37">
        <f t="shared" si="98"/>
        <v>0.76393610438422932</v>
      </c>
      <c r="GJ28" s="13">
        <f t="shared" si="99"/>
        <v>134.31994364083343</v>
      </c>
      <c r="GK28" s="32">
        <f t="shared" si="169"/>
        <v>0.68754249394580647</v>
      </c>
      <c r="GL28" s="32">
        <f t="shared" si="170"/>
        <v>0.7562967433403871</v>
      </c>
      <c r="GM28" s="32">
        <f t="shared" si="100"/>
        <v>0.43551362204338817</v>
      </c>
      <c r="GN28" s="13">
        <f t="shared" si="101"/>
        <v>127.59785066885232</v>
      </c>
      <c r="GO28" s="32">
        <f t="shared" si="171"/>
        <v>0.38915460080638581</v>
      </c>
      <c r="GP28" s="32">
        <f t="shared" si="172"/>
        <v>0.42441357470495095</v>
      </c>
      <c r="GQ28" s="32">
        <f t="shared" si="102"/>
        <v>0.40553181890557827</v>
      </c>
      <c r="GR28" s="13">
        <f t="shared" si="103"/>
        <v>133.08202523751393</v>
      </c>
      <c r="GS28" s="32">
        <f t="shared" si="173"/>
        <v>0.35577331351839075</v>
      </c>
      <c r="GT28" s="32">
        <f t="shared" si="174"/>
        <v>0.38612600180457513</v>
      </c>
      <c r="GU28" s="110">
        <f t="shared" si="104"/>
        <v>0.54621431463472403</v>
      </c>
      <c r="GV28" s="34">
        <f t="shared" si="105"/>
        <v>0.23606389561577068</v>
      </c>
      <c r="GW28" s="32">
        <f t="shared" si="175"/>
        <v>0.56448637795661183</v>
      </c>
      <c r="GX28" s="48">
        <f t="shared" si="176"/>
        <v>0.59446818109442168</v>
      </c>
      <c r="GY28" s="36">
        <f>ON!C27</f>
        <v>7854.0599999999995</v>
      </c>
      <c r="GZ28" s="13">
        <f>ON!D27</f>
        <v>18378.3</v>
      </c>
      <c r="HA28" s="52">
        <f>ON!E27</f>
        <v>24116.48</v>
      </c>
      <c r="HB28" s="36">
        <f>Rent!EH29</f>
        <v>500</v>
      </c>
      <c r="HC28" s="13">
        <f>Rent!EI29</f>
        <v>450</v>
      </c>
      <c r="HD28" s="13">
        <f>Rent!EJ29</f>
        <v>495</v>
      </c>
      <c r="HE28" s="13">
        <f>Rent!EN29</f>
        <v>667</v>
      </c>
      <c r="HF28" s="13">
        <f>Rent!EO29</f>
        <v>596</v>
      </c>
      <c r="HG28" s="13">
        <f>Rent!EP29</f>
        <v>650</v>
      </c>
      <c r="HH28" s="13">
        <f>Rent!ET29</f>
        <v>815</v>
      </c>
      <c r="HI28" s="13">
        <f>Rent!EU29</f>
        <v>715</v>
      </c>
      <c r="HJ28" s="52">
        <f>Rent!EV29</f>
        <v>776</v>
      </c>
      <c r="HK28" s="4">
        <v>116.5</v>
      </c>
      <c r="HL28" s="5">
        <v>123.2</v>
      </c>
      <c r="HM28" s="37">
        <f t="shared" si="118"/>
        <v>0.80772808119706929</v>
      </c>
      <c r="HN28" s="13">
        <f t="shared" si="106"/>
        <v>111.35256483477032</v>
      </c>
      <c r="HO28" s="32">
        <f t="shared" si="177"/>
        <v>0.69350390809849383</v>
      </c>
      <c r="HP28" s="32">
        <f t="shared" si="178"/>
        <v>0.75061599464778161</v>
      </c>
      <c r="HQ28" s="32">
        <f t="shared" si="119"/>
        <v>0.4031743486249722</v>
      </c>
      <c r="HR28" s="13">
        <f t="shared" si="107"/>
        <v>93.281449720324773</v>
      </c>
      <c r="HS28" s="32">
        <f t="shared" si="179"/>
        <v>0.33880197363443043</v>
      </c>
      <c r="HT28" s="32">
        <f t="shared" si="180"/>
        <v>0.37268217099787349</v>
      </c>
      <c r="HU28" s="32">
        <f t="shared" si="120"/>
        <v>0.34223405123507006</v>
      </c>
      <c r="HV28" s="13">
        <f t="shared" si="108"/>
        <v>88.205379160079943</v>
      </c>
      <c r="HW28" s="32">
        <f t="shared" si="181"/>
        <v>0.29748036761202246</v>
      </c>
      <c r="HX28" s="32">
        <f t="shared" si="182"/>
        <v>0.32907120311064431</v>
      </c>
      <c r="HY28" s="112">
        <f t="shared" si="109"/>
        <v>0.46097612714782238</v>
      </c>
      <c r="HZ28" s="34">
        <f t="shared" si="123"/>
        <v>0.19227191880293071</v>
      </c>
      <c r="IA28" s="32">
        <f t="shared" si="121"/>
        <v>0.59682565137502785</v>
      </c>
      <c r="IB28" s="32">
        <f t="shared" si="122"/>
        <v>0.65776594876492989</v>
      </c>
      <c r="IC28" s="36">
        <f>QU!C27</f>
        <v>7353.96</v>
      </c>
      <c r="ID28" s="13">
        <f>QU!D27</f>
        <v>17709.46</v>
      </c>
      <c r="IE28" s="52">
        <f>QU!E27</f>
        <v>22791.42</v>
      </c>
      <c r="IF28" s="36">
        <f>Rent!FB29</f>
        <v>495</v>
      </c>
      <c r="IG28" s="13">
        <f>Rent!FC29</f>
        <v>425</v>
      </c>
      <c r="IH28" s="13">
        <f>Rent!FD29</f>
        <v>460</v>
      </c>
      <c r="II28" s="13">
        <f>Rent!FH29</f>
        <v>595</v>
      </c>
      <c r="IJ28" s="13">
        <f>Rent!FI29</f>
        <v>500</v>
      </c>
      <c r="IK28" s="13">
        <f>Rent!FJ29</f>
        <v>550</v>
      </c>
      <c r="IL28" s="13">
        <f>Rent!FN29</f>
        <v>650</v>
      </c>
      <c r="IM28" s="13">
        <f>Rent!FO29</f>
        <v>565</v>
      </c>
      <c r="IN28" s="52">
        <f>Rent!FP29</f>
        <v>625</v>
      </c>
      <c r="IO28" s="4">
        <v>114.8</v>
      </c>
      <c r="IP28" s="5">
        <v>124.8</v>
      </c>
      <c r="IQ28" s="37">
        <f t="shared" si="110"/>
        <v>0.77509260316890494</v>
      </c>
      <c r="IR28" s="13">
        <f t="shared" si="111"/>
        <v>110.24564499834966</v>
      </c>
      <c r="IS28" s="32">
        <f t="shared" si="183"/>
        <v>0.67392262128159519</v>
      </c>
      <c r="IT28" s="32">
        <f t="shared" si="184"/>
        <v>0.74245712514074047</v>
      </c>
      <c r="IU28" s="32">
        <f t="shared" si="112"/>
        <v>0.38962226967959501</v>
      </c>
      <c r="IV28" s="13">
        <f t="shared" si="113"/>
        <v>89.004850972376687</v>
      </c>
      <c r="IW28" s="32">
        <f t="shared" si="185"/>
        <v>0.33202593416174181</v>
      </c>
      <c r="IX28" s="32">
        <f t="shared" si="186"/>
        <v>0.37268217099787349</v>
      </c>
      <c r="IY28" s="32">
        <f t="shared" si="114"/>
        <v>0.34749919048484035</v>
      </c>
      <c r="IZ28" s="13">
        <f t="shared" si="115"/>
        <v>87.210637466135253</v>
      </c>
      <c r="JA28" s="32">
        <f t="shared" si="187"/>
        <v>0.30643110433663195</v>
      </c>
      <c r="JB28" s="32">
        <f t="shared" si="188"/>
        <v>0.33328331451046056</v>
      </c>
      <c r="JC28" s="110">
        <f t="shared" si="116"/>
        <v>0.47484620530979227</v>
      </c>
      <c r="JD28" s="34">
        <f t="shared" si="117"/>
        <v>0.22490739683109506</v>
      </c>
      <c r="JE28" s="32">
        <f t="shared" si="189"/>
        <v>0.61037773032040499</v>
      </c>
      <c r="JF28" s="48">
        <f t="shared" si="190"/>
        <v>0.65250080951515965</v>
      </c>
      <c r="JG28" s="36">
        <f>QU!C27</f>
        <v>7353.96</v>
      </c>
      <c r="JH28" s="13">
        <f>QU!D27</f>
        <v>17709.46</v>
      </c>
      <c r="JI28" s="52">
        <f>QU!E27</f>
        <v>22791.42</v>
      </c>
      <c r="JJ28" s="36">
        <f>Rent!FV29</f>
        <v>475</v>
      </c>
      <c r="JK28" s="13">
        <f>Rent!FW29</f>
        <v>413</v>
      </c>
      <c r="JL28" s="13">
        <f>Rent!FX29</f>
        <v>455</v>
      </c>
      <c r="JM28" s="13">
        <f>Rent!GB29</f>
        <v>575</v>
      </c>
      <c r="JN28" s="13">
        <f>Rent!GC29</f>
        <v>490</v>
      </c>
      <c r="JO28" s="13">
        <f>Rent!GD29</f>
        <v>550</v>
      </c>
      <c r="JP28" s="13">
        <f>Rent!GH29</f>
        <v>660</v>
      </c>
      <c r="JQ28" s="13">
        <f>Rent!GI29</f>
        <v>582</v>
      </c>
      <c r="JR28" s="52">
        <f>Rent!GJ29</f>
        <v>633</v>
      </c>
      <c r="JS28" s="4">
        <v>114.8</v>
      </c>
      <c r="JT28" s="5">
        <v>124.8</v>
      </c>
      <c r="JU28" s="37">
        <f>(Rent!GO29*12*'City Affordability'!$D$1)/NB!C27</f>
        <v>0.62632601225160611</v>
      </c>
      <c r="JV28" s="32">
        <f>(Rent!GP29*12*'City Affordability'!$D$1)/NB!D27</f>
        <v>0.30210996457723704</v>
      </c>
      <c r="JW28" s="32">
        <f>(Rent!GQ29*12*'City Affordability'!$D$1)/NB!E27</f>
        <v>0.29808417559209532</v>
      </c>
      <c r="JX28" s="37">
        <f>(Rent!GT29*12*'City Affordability'!$D$1)/NB!C27</f>
        <v>0.55460929329149855</v>
      </c>
      <c r="JY28" s="32">
        <f>(Rent!GU29*12*'City Affordability'!$D$1)/NB!D27</f>
        <v>0.27352533497612813</v>
      </c>
      <c r="JZ28" s="32">
        <f>(Rent!GV29*12*'City Affordability'!$D$1)/NB!E27</f>
        <v>0.25986825564439081</v>
      </c>
      <c r="KA28" s="37">
        <f>(Rent!GY29*12*'City Affordability'!$D$1)/NS!C27</f>
        <v>0.7617899653457888</v>
      </c>
      <c r="KB28" s="32">
        <f>(Rent!GZ29*12*'City Affordability'!$D$1)/NS!D27</f>
        <v>0.38384897745149449</v>
      </c>
      <c r="KC28" s="32">
        <f>(Rent!HA29*12*'City Affordability'!$D$1)/NS!E27</f>
        <v>0.33363757635329638</v>
      </c>
      <c r="KD28" s="37">
        <f>(Rent!HD29*12*'City Affordability'!$D$1)/PEI!C27</f>
        <v>0.53640708462187237</v>
      </c>
      <c r="KE28" s="32">
        <f>(Rent!HE29*12*'City Affordability'!$D$1)/PEI!D27</f>
        <v>0.27196968268632515</v>
      </c>
      <c r="KF28" s="32">
        <f>(Rent!HF29*12*'City Affordability'!$D$1)/PEI!E27</f>
        <v>0.23719763773157512</v>
      </c>
      <c r="KG28" s="37">
        <f>(Rent!HI29*12*'City Affordability'!$D$1)/NFL!C27</f>
        <v>0.46830206311924405</v>
      </c>
      <c r="KH28" s="32">
        <f>(Rent!HJ29*12*'City Affordability'!$D$1)/NFL!D27</f>
        <v>0.26180246468908386</v>
      </c>
      <c r="KI28" s="39">
        <f>(Rent!HK29*12*'City Affordability'!$D$1)/NFL!E27</f>
        <v>0.25665647258869823</v>
      </c>
      <c r="KJ28" s="43">
        <v>0.4</v>
      </c>
    </row>
    <row r="29" spans="1:296" x14ac:dyDescent="0.25">
      <c r="A29" s="45">
        <v>2011</v>
      </c>
      <c r="B29" s="34">
        <f t="shared" si="52"/>
        <v>1.2382420486362349</v>
      </c>
      <c r="C29" s="13">
        <f t="shared" si="53"/>
        <v>129.28767635892194</v>
      </c>
      <c r="D29" s="32">
        <f t="shared" si="124"/>
        <v>1.0343851259949035</v>
      </c>
      <c r="E29" s="32">
        <f t="shared" si="125"/>
        <v>1.2080410230597414</v>
      </c>
      <c r="F29" s="32">
        <f t="shared" si="54"/>
        <v>0.62404970331780685</v>
      </c>
      <c r="G29" s="13">
        <f t="shared" si="55"/>
        <v>111.59672827864566</v>
      </c>
      <c r="H29" s="32">
        <f t="shared" si="126"/>
        <v>0.53785499291479488</v>
      </c>
      <c r="I29" s="32">
        <f t="shared" si="127"/>
        <v>0.59301960757272254</v>
      </c>
      <c r="J29" s="32">
        <f t="shared" si="2"/>
        <v>0.59986230433468668</v>
      </c>
      <c r="K29" s="13">
        <f t="shared" si="56"/>
        <v>109.15351573518674</v>
      </c>
      <c r="L29" s="32">
        <f t="shared" si="3"/>
        <v>0.49079643081928914</v>
      </c>
      <c r="M29" s="32">
        <f t="shared" si="4"/>
        <v>0.5725958359558373</v>
      </c>
      <c r="N29" s="110">
        <f t="shared" si="57"/>
        <v>0.67952307547110458</v>
      </c>
      <c r="O29" s="34">
        <f t="shared" si="5"/>
        <v>-0.23824204863623488</v>
      </c>
      <c r="P29" s="32">
        <f t="shared" si="6"/>
        <v>0.37595029668219315</v>
      </c>
      <c r="Q29" s="48">
        <f t="shared" si="128"/>
        <v>0.40013769566531332</v>
      </c>
      <c r="R29" s="36">
        <f>BC!C28</f>
        <v>7946.75</v>
      </c>
      <c r="S29" s="13">
        <f>BC!D28</f>
        <v>17402.46</v>
      </c>
      <c r="T29" s="52">
        <f>BC!E28</f>
        <v>22005.050000000003</v>
      </c>
      <c r="U29" s="36">
        <f>Rent!C30</f>
        <v>820</v>
      </c>
      <c r="V29" s="13">
        <f>Rent!D30</f>
        <v>685</v>
      </c>
      <c r="W29" s="13">
        <f>Rent!E30</f>
        <v>800</v>
      </c>
      <c r="X29" s="13">
        <f>Rent!I30</f>
        <v>905</v>
      </c>
      <c r="Y29" s="13">
        <f>Rent!J30</f>
        <v>780</v>
      </c>
      <c r="Z29" s="13">
        <f>Rent!K30</f>
        <v>860</v>
      </c>
      <c r="AA29" s="13">
        <f>Rent!O30</f>
        <v>1100</v>
      </c>
      <c r="AB29" s="13">
        <f>Rent!P30</f>
        <v>900</v>
      </c>
      <c r="AC29" s="52">
        <f>Rent!Q30</f>
        <v>1050</v>
      </c>
      <c r="AD29" s="4">
        <v>117.5</v>
      </c>
      <c r="AE29" s="5">
        <v>124.6</v>
      </c>
      <c r="AF29" s="37">
        <f>(Rent!V30*12*'City Affordability'!$D$1)/BC!C28</f>
        <v>0.6805297763236543</v>
      </c>
      <c r="AG29" s="32">
        <f>(Rent!W30*12*'City Affordability'!$D$1)/BC!D28</f>
        <v>0.37603878991820699</v>
      </c>
      <c r="AH29" s="39">
        <f>(Rent!X30*12*'City Affordability'!$D$1)/BC!E28</f>
        <v>0.38027634565701957</v>
      </c>
      <c r="AI29" s="37">
        <f t="shared" si="58"/>
        <v>1.159020351845464</v>
      </c>
      <c r="AJ29" s="13">
        <f t="shared" si="59"/>
        <v>136.61262504311833</v>
      </c>
      <c r="AK29" s="32">
        <f t="shared" si="129"/>
        <v>0.98516729906864431</v>
      </c>
      <c r="AL29" s="32">
        <f t="shared" si="130"/>
        <v>1.117626767850983</v>
      </c>
      <c r="AM29" s="32">
        <f t="shared" si="60"/>
        <v>0.68130204390613169</v>
      </c>
      <c r="AN29" s="13">
        <f t="shared" si="61"/>
        <v>130.66174615190513</v>
      </c>
      <c r="AO29" s="32">
        <f t="shared" si="131"/>
        <v>0.58667676003028013</v>
      </c>
      <c r="AP29" s="32">
        <f t="shared" si="132"/>
        <v>0.64496593489780474</v>
      </c>
      <c r="AQ29" s="32">
        <f t="shared" si="62"/>
        <v>0.57855316858770234</v>
      </c>
      <c r="AR29" s="13">
        <f t="shared" si="63"/>
        <v>132.00235555182894</v>
      </c>
      <c r="AS29" s="32">
        <f t="shared" si="133"/>
        <v>0.4951338745122662</v>
      </c>
      <c r="AT29" s="32">
        <f t="shared" si="134"/>
        <v>0.55110552989191375</v>
      </c>
      <c r="AU29" s="110">
        <f t="shared" si="64"/>
        <v>0.76164194549844777</v>
      </c>
      <c r="AV29" s="34">
        <f t="shared" si="65"/>
        <v>-0.15902035184546404</v>
      </c>
      <c r="AW29" s="32">
        <f t="shared" si="135"/>
        <v>0.31869795609386831</v>
      </c>
      <c r="AX29" s="48">
        <f t="shared" si="136"/>
        <v>0.42144683141229766</v>
      </c>
      <c r="AY29" s="36">
        <f>AB!D28</f>
        <v>7247.5</v>
      </c>
      <c r="AZ29" s="13">
        <f>AB!E28</f>
        <v>15852</v>
      </c>
      <c r="BA29" s="52">
        <f>AB!F28</f>
        <v>22297</v>
      </c>
      <c r="BB29" s="36">
        <f>Rent!AB30</f>
        <v>700</v>
      </c>
      <c r="BC29" s="13">
        <f>Rent!AC30</f>
        <v>595</v>
      </c>
      <c r="BD29" s="13">
        <f>Rent!AD30</f>
        <v>675</v>
      </c>
      <c r="BE29" s="13">
        <f>Rent!AH30</f>
        <v>900</v>
      </c>
      <c r="BF29" s="13">
        <f>Rent!AI30</f>
        <v>775</v>
      </c>
      <c r="BG29" s="13">
        <f>Rent!AJ30</f>
        <v>852</v>
      </c>
      <c r="BH29" s="13">
        <f>Rent!AN30</f>
        <v>1075</v>
      </c>
      <c r="BI29" s="13">
        <f>Rent!AO30</f>
        <v>920</v>
      </c>
      <c r="BJ29" s="52">
        <f>Rent!AP30</f>
        <v>1024</v>
      </c>
      <c r="BK29" s="103">
        <v>125.4</v>
      </c>
      <c r="BL29" s="5">
        <v>125.6</v>
      </c>
      <c r="BM29" s="37">
        <f t="shared" si="66"/>
        <v>1.159020351845464</v>
      </c>
      <c r="BN29" s="13">
        <f t="shared" si="67"/>
        <v>144.89217807603461</v>
      </c>
      <c r="BO29" s="32">
        <f t="shared" si="137"/>
        <v>0.99344601586754055</v>
      </c>
      <c r="BP29" s="32">
        <f t="shared" si="138"/>
        <v>1.117626767850983</v>
      </c>
      <c r="BQ29" s="32">
        <f t="shared" si="68"/>
        <v>0.64269492808478423</v>
      </c>
      <c r="BR29" s="13">
        <f t="shared" si="69"/>
        <v>140.42002845945245</v>
      </c>
      <c r="BS29" s="32">
        <f t="shared" si="139"/>
        <v>0.56775170325510982</v>
      </c>
      <c r="BT29" s="32">
        <f t="shared" si="140"/>
        <v>0.60560181680545044</v>
      </c>
      <c r="BU29" s="32">
        <f t="shared" si="70"/>
        <v>0.54087993900524733</v>
      </c>
      <c r="BV29" s="13">
        <f t="shared" si="71"/>
        <v>143.3513952821483</v>
      </c>
      <c r="BW29" s="32">
        <f t="shared" si="141"/>
        <v>0.48437009463156477</v>
      </c>
      <c r="BX29" s="32">
        <f t="shared" si="142"/>
        <v>0.52742521415437049</v>
      </c>
      <c r="BY29" s="110">
        <f t="shared" si="72"/>
        <v>0.74508451190065539</v>
      </c>
      <c r="BZ29" s="34">
        <f t="shared" si="73"/>
        <v>-0.15902035184546404</v>
      </c>
      <c r="CA29" s="32">
        <f t="shared" si="143"/>
        <v>0.35730507191521577</v>
      </c>
      <c r="CB29" s="48">
        <f t="shared" si="144"/>
        <v>0.45912006099475267</v>
      </c>
      <c r="CC29" s="13">
        <f>AB!D28</f>
        <v>7247.5</v>
      </c>
      <c r="CD29" s="13">
        <f>AB!E28</f>
        <v>15852</v>
      </c>
      <c r="CE29" s="52">
        <f>AB!F28</f>
        <v>22297</v>
      </c>
      <c r="CF29" s="36">
        <f>Rent!AV30</f>
        <v>700</v>
      </c>
      <c r="CG29" s="13">
        <f>Rent!AW30</f>
        <v>600</v>
      </c>
      <c r="CH29" s="13">
        <f>Rent!AX30</f>
        <v>675</v>
      </c>
      <c r="CI29" s="13">
        <f>Rent!BB30</f>
        <v>849</v>
      </c>
      <c r="CJ29" s="13">
        <f>Rent!BC30</f>
        <v>750</v>
      </c>
      <c r="CK29" s="13">
        <f>Rent!BD30</f>
        <v>800</v>
      </c>
      <c r="CL29" s="13">
        <f>Rent!BH30</f>
        <v>1005</v>
      </c>
      <c r="CM29" s="13">
        <f>Rent!BI30</f>
        <v>900</v>
      </c>
      <c r="CN29" s="52">
        <f>Rent!BJ30</f>
        <v>980</v>
      </c>
      <c r="CO29" s="4">
        <v>126</v>
      </c>
      <c r="CP29" s="5">
        <v>125.6</v>
      </c>
      <c r="CQ29" s="37">
        <f>(Rent!BO30*12*'City Affordability'!$D$1)/SK!C28</f>
        <v>0.50749773920555008</v>
      </c>
      <c r="CR29" s="32">
        <f>(Rent!BP30*12*'City Affordability'!$D$1)/SK!D28</f>
        <v>0.34991784248375141</v>
      </c>
      <c r="CS29" s="39">
        <f>(Rent!BQ30*12*'City Affordability'!$D$1)/SK!E28</f>
        <v>0.31058934162013069</v>
      </c>
      <c r="CT29" s="37">
        <f>(Rent!BT30*12*'City Affordability'!$D$1)/SK!C28</f>
        <v>0.56868540988990712</v>
      </c>
      <c r="CU29" s="32">
        <f>(Rent!BU30*12*'City Affordability'!$D$1)/SK!D28</f>
        <v>0.34903085175502202</v>
      </c>
      <c r="CV29" s="39">
        <f>(Rent!BV30*12*'City Affordability'!$D$1)/SK!E28</f>
        <v>0.31986066525058238</v>
      </c>
      <c r="CW29" s="37">
        <f t="shared" si="74"/>
        <v>0.86859784728743772</v>
      </c>
      <c r="CX29" s="13">
        <f t="shared" si="75"/>
        <v>157.7832117315611</v>
      </c>
      <c r="CY29" s="32">
        <f t="shared" si="145"/>
        <v>0.74550314238243154</v>
      </c>
      <c r="CZ29" s="32">
        <f t="shared" si="146"/>
        <v>0.84085819547785889</v>
      </c>
      <c r="DA29" s="32">
        <f t="shared" si="76"/>
        <v>0.53444061212872118</v>
      </c>
      <c r="DB29" s="13">
        <f t="shared" si="77"/>
        <v>111.61823996249541</v>
      </c>
      <c r="DC29" s="32">
        <f t="shared" si="147"/>
        <v>0.45005525231892307</v>
      </c>
      <c r="DD29" s="32">
        <f t="shared" si="148"/>
        <v>0.50952683923249509</v>
      </c>
      <c r="DE29" s="32">
        <f t="shared" si="78"/>
        <v>0.47640370597766629</v>
      </c>
      <c r="DF29" s="13">
        <f t="shared" si="79"/>
        <v>138.58334648052278</v>
      </c>
      <c r="DG29" s="32">
        <f t="shared" si="149"/>
        <v>0.3933100363303989</v>
      </c>
      <c r="DH29" s="32">
        <f t="shared" si="150"/>
        <v>0.45590726746467364</v>
      </c>
      <c r="DI29" s="110">
        <f t="shared" si="80"/>
        <v>0.61547352452503068</v>
      </c>
      <c r="DJ29" s="34">
        <f t="shared" si="81"/>
        <v>0.13140215271256228</v>
      </c>
      <c r="DK29" s="32">
        <f t="shared" si="151"/>
        <v>0.46555938787127882</v>
      </c>
      <c r="DL29" s="48">
        <f t="shared" si="152"/>
        <v>0.52359629402233376</v>
      </c>
      <c r="DM29" s="36">
        <f>MN!C28</f>
        <v>6921.5</v>
      </c>
      <c r="DN29" s="13">
        <f>MN!D28</f>
        <v>14931.5</v>
      </c>
      <c r="DO29" s="52">
        <f>MN!E28</f>
        <v>21662.3</v>
      </c>
      <c r="DP29" s="36">
        <f>Rent!BZ30</f>
        <v>501</v>
      </c>
      <c r="DQ29" s="13">
        <f>Rent!CA30</f>
        <v>430</v>
      </c>
      <c r="DR29" s="13">
        <f>Rent!CB30</f>
        <v>485</v>
      </c>
      <c r="DS29" s="13">
        <f>Rent!CF30</f>
        <v>665</v>
      </c>
      <c r="DT29" s="13">
        <f>Rent!CG30</f>
        <v>560</v>
      </c>
      <c r="DU29" s="13">
        <f>Rent!CH30</f>
        <v>634</v>
      </c>
      <c r="DV29" s="13">
        <f>Rent!CL30</f>
        <v>860</v>
      </c>
      <c r="DW29" s="13">
        <f>Rent!CM30</f>
        <v>710</v>
      </c>
      <c r="DX29" s="52">
        <f>Rent!CN30</f>
        <v>823</v>
      </c>
      <c r="DY29" s="4">
        <v>118.1</v>
      </c>
      <c r="DZ29" s="5">
        <v>127</v>
      </c>
      <c r="EA29" s="37">
        <f t="shared" si="82"/>
        <v>1.1831924477077806</v>
      </c>
      <c r="EB29" s="13">
        <f t="shared" si="83"/>
        <v>166.42893768763179</v>
      </c>
      <c r="EC29" s="32">
        <f t="shared" si="153"/>
        <v>0.99956808786326901</v>
      </c>
      <c r="ED29" s="32">
        <f t="shared" si="154"/>
        <v>1.1106312087369654</v>
      </c>
      <c r="EE29" s="32">
        <f t="shared" si="84"/>
        <v>0.5951263973406965</v>
      </c>
      <c r="EF29" s="13">
        <f t="shared" si="85"/>
        <v>138.82504024315676</v>
      </c>
      <c r="EG29" s="32">
        <f t="shared" si="155"/>
        <v>0.5340053078840844</v>
      </c>
      <c r="EH29" s="32">
        <f t="shared" si="156"/>
        <v>0.57518162078117041</v>
      </c>
      <c r="EI29" s="32">
        <f t="shared" si="86"/>
        <v>0.52615959118698929</v>
      </c>
      <c r="EJ29" s="13">
        <f t="shared" si="87"/>
        <v>136.38865653596392</v>
      </c>
      <c r="EK29" s="32">
        <f t="shared" si="157"/>
        <v>0.46721022958178032</v>
      </c>
      <c r="EL29" s="32">
        <f t="shared" si="158"/>
        <v>0.50618501411414984</v>
      </c>
      <c r="EM29" s="110">
        <f t="shared" si="88"/>
        <v>0.71006355278583333</v>
      </c>
      <c r="EN29" s="34">
        <f t="shared" si="89"/>
        <v>-0.18319244770778065</v>
      </c>
      <c r="EO29" s="32">
        <f t="shared" si="159"/>
        <v>0.4048736026593035</v>
      </c>
      <c r="EP29" s="48">
        <f t="shared" si="160"/>
        <v>0.47384040881301071</v>
      </c>
      <c r="EQ29" s="36">
        <f>ON!C28</f>
        <v>8103.5</v>
      </c>
      <c r="ER29" s="13">
        <f>ON!D28</f>
        <v>18651.5</v>
      </c>
      <c r="ES29" s="52">
        <f>ON!E28</f>
        <v>24631.309999999998</v>
      </c>
      <c r="ET29" s="36">
        <f>Rent!CT30</f>
        <v>799</v>
      </c>
      <c r="EU29" s="13">
        <f>Rent!CU30</f>
        <v>675</v>
      </c>
      <c r="EV29" s="13">
        <f>Rent!CV30</f>
        <v>750</v>
      </c>
      <c r="EW29" s="13">
        <f>Rent!CZ30</f>
        <v>925</v>
      </c>
      <c r="EX29" s="13">
        <f>Rent!DA30</f>
        <v>830</v>
      </c>
      <c r="EY29" s="13">
        <f>Rent!DB30</f>
        <v>894</v>
      </c>
      <c r="EZ29" s="13">
        <f>Rent!DF30</f>
        <v>1080</v>
      </c>
      <c r="FA29" s="13">
        <f>Rent!DG30</f>
        <v>959</v>
      </c>
      <c r="FB29" s="52">
        <f>Rent!DH30</f>
        <v>1039</v>
      </c>
      <c r="FC29" s="4">
        <v>120</v>
      </c>
      <c r="FD29" s="5">
        <v>128.1</v>
      </c>
      <c r="FE29" s="37">
        <f t="shared" si="90"/>
        <v>1.0765718516690319</v>
      </c>
      <c r="FF29" s="13">
        <f t="shared" si="91"/>
        <v>162.64874117036763</v>
      </c>
      <c r="FG29" s="32">
        <f t="shared" si="161"/>
        <v>0.94773863145554393</v>
      </c>
      <c r="FH29" s="32">
        <f t="shared" si="162"/>
        <v>1.051397544270994</v>
      </c>
      <c r="FI29" s="32">
        <f t="shared" si="92"/>
        <v>0.55909712355574614</v>
      </c>
      <c r="FJ29" s="13">
        <f t="shared" si="93"/>
        <v>136.94152212958744</v>
      </c>
      <c r="FK29" s="32">
        <f t="shared" si="163"/>
        <v>0.50827011232340558</v>
      </c>
      <c r="FL29" s="32">
        <f t="shared" si="164"/>
        <v>0.54622952577540684</v>
      </c>
      <c r="FM29" s="32">
        <f t="shared" si="94"/>
        <v>0.4998516116276398</v>
      </c>
      <c r="FN29" s="13">
        <f t="shared" si="95"/>
        <v>130.8091205867654</v>
      </c>
      <c r="FO29" s="32">
        <f t="shared" si="165"/>
        <v>0.44577409808897706</v>
      </c>
      <c r="FP29" s="32">
        <f t="shared" si="166"/>
        <v>0.48231295858807349</v>
      </c>
      <c r="FQ29" s="110">
        <f t="shared" si="96"/>
        <v>0.67748503732954901</v>
      </c>
      <c r="FR29" s="34">
        <f t="shared" si="97"/>
        <v>-7.657185166903191E-2</v>
      </c>
      <c r="FS29" s="32">
        <f t="shared" si="167"/>
        <v>0.44090287644425386</v>
      </c>
      <c r="FT29" s="48">
        <f t="shared" si="168"/>
        <v>0.5001483883723602</v>
      </c>
      <c r="FU29" s="36">
        <f>ON!C28</f>
        <v>8103.5</v>
      </c>
      <c r="FV29" s="13">
        <f>ON!D28</f>
        <v>18651.5</v>
      </c>
      <c r="FW29" s="52">
        <f>ON!E28</f>
        <v>24631.309999999998</v>
      </c>
      <c r="FX29" s="36">
        <f>Rent!DN30</f>
        <v>727</v>
      </c>
      <c r="FY29" s="13">
        <f>Rent!DO30</f>
        <v>640</v>
      </c>
      <c r="FZ29" s="13">
        <f>Rent!DP30</f>
        <v>710</v>
      </c>
      <c r="GA29" s="13">
        <f>Rent!DT30</f>
        <v>869</v>
      </c>
      <c r="GB29" s="13">
        <f>Rent!DU30</f>
        <v>790</v>
      </c>
      <c r="GC29" s="13">
        <f>Rent!DV30</f>
        <v>849</v>
      </c>
      <c r="GD29" s="13">
        <f>Rent!DZ30</f>
        <v>1026</v>
      </c>
      <c r="GE29" s="13">
        <f>Rent!EA30</f>
        <v>915</v>
      </c>
      <c r="GF29" s="52">
        <f>Rent!EB30</f>
        <v>990</v>
      </c>
      <c r="GG29" s="32">
        <v>120.1</v>
      </c>
      <c r="GH29" s="5">
        <v>128.1</v>
      </c>
      <c r="GI29" s="37">
        <f t="shared" si="98"/>
        <v>0.78484605417412234</v>
      </c>
      <c r="GJ29" s="13">
        <f t="shared" si="99"/>
        <v>137.9964595970664</v>
      </c>
      <c r="GK29" s="32">
        <f t="shared" si="169"/>
        <v>0.66637872524217934</v>
      </c>
      <c r="GL29" s="32">
        <f t="shared" si="170"/>
        <v>0.74042080582464365</v>
      </c>
      <c r="GM29" s="32">
        <f t="shared" si="100"/>
        <v>0.43106452564136932</v>
      </c>
      <c r="GN29" s="13">
        <f t="shared" si="101"/>
        <v>126.29434347738365</v>
      </c>
      <c r="GO29" s="32">
        <f t="shared" si="171"/>
        <v>0.38988821274428331</v>
      </c>
      <c r="GP29" s="32">
        <f t="shared" si="172"/>
        <v>0.41819692786102997</v>
      </c>
      <c r="GQ29" s="32">
        <f t="shared" si="102"/>
        <v>0.40192746549006125</v>
      </c>
      <c r="GR29" s="13">
        <f t="shared" si="103"/>
        <v>131.89919659165511</v>
      </c>
      <c r="GS29" s="32">
        <f t="shared" si="173"/>
        <v>0.35564490885787237</v>
      </c>
      <c r="GT29" s="32">
        <f t="shared" si="174"/>
        <v>0.38244007322387646</v>
      </c>
      <c r="GU29" s="110">
        <f t="shared" si="104"/>
        <v>0.54050718825198985</v>
      </c>
      <c r="GV29" s="34">
        <f t="shared" si="105"/>
        <v>0.21515394582587766</v>
      </c>
      <c r="GW29" s="32">
        <f t="shared" si="175"/>
        <v>0.56893547435863068</v>
      </c>
      <c r="GX29" s="48">
        <f t="shared" si="176"/>
        <v>0.59807253450993869</v>
      </c>
      <c r="GY29" s="36">
        <f>ON!C28</f>
        <v>8103.5</v>
      </c>
      <c r="GZ29" s="13">
        <f>ON!D28</f>
        <v>18651.5</v>
      </c>
      <c r="HA29" s="52">
        <f>ON!E28</f>
        <v>24631.309999999998</v>
      </c>
      <c r="HB29" s="36">
        <f>Rent!EH30</f>
        <v>530</v>
      </c>
      <c r="HC29" s="13">
        <f>Rent!EI30</f>
        <v>450</v>
      </c>
      <c r="HD29" s="13">
        <f>Rent!EJ30</f>
        <v>500</v>
      </c>
      <c r="HE29" s="13">
        <f>Rent!EN30</f>
        <v>670</v>
      </c>
      <c r="HF29" s="13">
        <f>Rent!EO30</f>
        <v>606</v>
      </c>
      <c r="HG29" s="13">
        <f>Rent!EP30</f>
        <v>650</v>
      </c>
      <c r="HH29" s="13">
        <f>Rent!ET30</f>
        <v>825</v>
      </c>
      <c r="HI29" s="13">
        <f>Rent!EU30</f>
        <v>730</v>
      </c>
      <c r="HJ29" s="52">
        <f>Rent!EV30</f>
        <v>785</v>
      </c>
      <c r="HK29" s="4">
        <v>120.1</v>
      </c>
      <c r="HL29" s="5">
        <v>128.1</v>
      </c>
      <c r="HM29" s="37">
        <f t="shared" si="118"/>
        <v>0.81751438587208147</v>
      </c>
      <c r="HN29" s="13">
        <f t="shared" si="106"/>
        <v>112.70169476003193</v>
      </c>
      <c r="HO29" s="32">
        <f t="shared" si="177"/>
        <v>0.71433295852900325</v>
      </c>
      <c r="HP29" s="32">
        <f t="shared" si="178"/>
        <v>0.77782922150935907</v>
      </c>
      <c r="HQ29" s="32">
        <f t="shared" si="119"/>
        <v>0.39910202045397852</v>
      </c>
      <c r="HR29" s="13">
        <f t="shared" si="107"/>
        <v>92.339245245206826</v>
      </c>
      <c r="HS29" s="32">
        <f t="shared" si="179"/>
        <v>0.33923671738588179</v>
      </c>
      <c r="HT29" s="32">
        <f t="shared" si="180"/>
        <v>0.37582106926082981</v>
      </c>
      <c r="HU29" s="32">
        <f t="shared" si="120"/>
        <v>0.34033103208823168</v>
      </c>
      <c r="HV29" s="13">
        <f t="shared" si="108"/>
        <v>87.714906266485627</v>
      </c>
      <c r="HW29" s="32">
        <f t="shared" si="181"/>
        <v>0.3093918473529379</v>
      </c>
      <c r="HX29" s="32">
        <f t="shared" si="182"/>
        <v>0.33259623590440823</v>
      </c>
      <c r="HY29" s="112">
        <f t="shared" si="109"/>
        <v>0.47622197235266883</v>
      </c>
      <c r="HZ29" s="34">
        <f t="shared" si="123"/>
        <v>0.18248561412791853</v>
      </c>
      <c r="IA29" s="32">
        <f t="shared" si="121"/>
        <v>0.60089797954602142</v>
      </c>
      <c r="IB29" s="32">
        <f t="shared" si="122"/>
        <v>0.65966896791176832</v>
      </c>
      <c r="IC29" s="36">
        <f>QU!C28</f>
        <v>7559.5</v>
      </c>
      <c r="ID29" s="13">
        <f>QU!D28</f>
        <v>18040.5</v>
      </c>
      <c r="IE29" s="52">
        <f>QU!E28</f>
        <v>23271.46</v>
      </c>
      <c r="IF29" s="36">
        <f>Rent!FB30</f>
        <v>515</v>
      </c>
      <c r="IG29" s="13">
        <f>Rent!FC30</f>
        <v>450</v>
      </c>
      <c r="IH29" s="13">
        <f>Rent!FD30</f>
        <v>490</v>
      </c>
      <c r="II29" s="13">
        <f>Rent!FH30</f>
        <v>600</v>
      </c>
      <c r="IJ29" s="13">
        <f>Rent!FI30</f>
        <v>510</v>
      </c>
      <c r="IK29" s="13">
        <f>Rent!FJ30</f>
        <v>565</v>
      </c>
      <c r="IL29" s="13">
        <f>Rent!FN30</f>
        <v>660</v>
      </c>
      <c r="IM29" s="13">
        <f>Rent!FO30</f>
        <v>600</v>
      </c>
      <c r="IN29" s="52">
        <f>Rent!FP30</f>
        <v>645</v>
      </c>
      <c r="IO29" s="4">
        <v>118</v>
      </c>
      <c r="IP29" s="5">
        <v>129.19999999999999</v>
      </c>
      <c r="IQ29" s="37">
        <f t="shared" si="110"/>
        <v>0.79370328725444805</v>
      </c>
      <c r="IR29" s="13">
        <f t="shared" si="111"/>
        <v>112.89274401914126</v>
      </c>
      <c r="IS29" s="32">
        <f t="shared" si="183"/>
        <v>0.69369667306038763</v>
      </c>
      <c r="IT29" s="32">
        <f>(JL29*12)/$JG29</f>
        <v>0.76671737548779684</v>
      </c>
      <c r="IU29" s="32">
        <f t="shared" si="112"/>
        <v>0.3924503201130789</v>
      </c>
      <c r="IV29" s="13">
        <f t="shared" si="113"/>
        <v>89.650887472245117</v>
      </c>
      <c r="IW29" s="32">
        <f t="shared" si="185"/>
        <v>0.33258501704498211</v>
      </c>
      <c r="IX29" s="32">
        <f t="shared" si="186"/>
        <v>0.37249521909037997</v>
      </c>
      <c r="IY29" s="32">
        <f t="shared" si="114"/>
        <v>0.35476931829803549</v>
      </c>
      <c r="IZ29" s="13">
        <f t="shared" si="115"/>
        <v>89.035195618815862</v>
      </c>
      <c r="JA29" s="32">
        <f t="shared" si="187"/>
        <v>0.3093918473529379</v>
      </c>
      <c r="JB29" s="32">
        <f t="shared" si="188"/>
        <v>0.34033103208823168</v>
      </c>
      <c r="JC29" s="110">
        <f t="shared" si="116"/>
        <v>0.47622197235266883</v>
      </c>
      <c r="JD29" s="34">
        <f t="shared" si="117"/>
        <v>0.20629671274555195</v>
      </c>
      <c r="JE29" s="32">
        <f t="shared" si="189"/>
        <v>0.6075496798869211</v>
      </c>
      <c r="JF29" s="48">
        <f t="shared" si="190"/>
        <v>0.64523068170196451</v>
      </c>
      <c r="JG29" s="36">
        <f>QU!C28</f>
        <v>7559.5</v>
      </c>
      <c r="JH29" s="13">
        <f>QU!D28</f>
        <v>18040.5</v>
      </c>
      <c r="JI29" s="52">
        <f>QU!E28</f>
        <v>23271.46</v>
      </c>
      <c r="JJ29" s="36">
        <f>Rent!FV30</f>
        <v>500</v>
      </c>
      <c r="JK29" s="13">
        <f>Rent!FW30</f>
        <v>437</v>
      </c>
      <c r="JL29" s="13">
        <f>Rent!FX30</f>
        <v>483</v>
      </c>
      <c r="JM29" s="13">
        <f>Rent!GB30</f>
        <v>590</v>
      </c>
      <c r="JN29" s="13">
        <f>Rent!GC30</f>
        <v>500</v>
      </c>
      <c r="JO29" s="13">
        <f>Rent!GD30</f>
        <v>560</v>
      </c>
      <c r="JP29" s="13">
        <f>Rent!GH30</f>
        <v>688</v>
      </c>
      <c r="JQ29" s="13">
        <f>Rent!GI30</f>
        <v>600</v>
      </c>
      <c r="JR29" s="52">
        <f>Rent!GJ30</f>
        <v>660</v>
      </c>
      <c r="JS29" s="4">
        <v>118.2</v>
      </c>
      <c r="JT29" s="5">
        <v>129.19999999999999</v>
      </c>
      <c r="JU29" s="37">
        <f>(Rent!GO30*12*'City Affordability'!$D$1)/NB!C28</f>
        <v>0.64160105952468549</v>
      </c>
      <c r="JV29" s="32">
        <f>(Rent!GP30*12*'City Affordability'!$D$1)/NB!D28</f>
        <v>0.31123461691147281</v>
      </c>
      <c r="JW29" s="32">
        <f>(Rent!GQ30*12*'City Affordability'!$D$1)/NB!E28</f>
        <v>0.29958088435880265</v>
      </c>
      <c r="JX29" s="37">
        <f>(Rent!GT30*12*'City Affordability'!$D$1)/NB!C28</f>
        <v>0.56272533294091676</v>
      </c>
      <c r="JY29" s="32">
        <f>(Rent!GU30*12*'City Affordability'!$D$1)/NB!D28</f>
        <v>0.27947598253275108</v>
      </c>
      <c r="JZ29" s="32">
        <f>(Rent!GV30*12*'City Affordability'!$D$1)/NB!E28</f>
        <v>0.26585323512635467</v>
      </c>
      <c r="KA29" s="37">
        <f>(Rent!GY30*12*'City Affordability'!$D$1)/NS!C28</f>
        <v>0.77074172387314965</v>
      </c>
      <c r="KB29" s="32">
        <f>(Rent!GZ30*12*'City Affordability'!$D$1)/NS!D28</f>
        <v>0.38594532868864551</v>
      </c>
      <c r="KC29" s="32">
        <f>(Rent!HA30*12*'City Affordability'!$D$1)/NS!E28</f>
        <v>0.33760879899775809</v>
      </c>
      <c r="KD29" s="37">
        <f>(Rent!HD30*12*'City Affordability'!$D$1)/PEI!C28</f>
        <v>0.54813675452702226</v>
      </c>
      <c r="KE29" s="32">
        <f>(Rent!HE30*12*'City Affordability'!$D$1)/PEI!D28</f>
        <v>0.27249837327071602</v>
      </c>
      <c r="KF29" s="32">
        <f>(Rent!HF30*12*'City Affordability'!$D$1)/PEI!E28</f>
        <v>0.23544406465442327</v>
      </c>
      <c r="KG29" s="37">
        <f>(Rent!HI30*12*'City Affordability'!$D$1)/NFL!C28</f>
        <v>0.46312570129186648</v>
      </c>
      <c r="KH29" s="32">
        <f>(Rent!HJ30*12*'City Affordability'!$D$1)/NFL!D28</f>
        <v>0.26301339059395856</v>
      </c>
      <c r="KI29" s="39">
        <f>(Rent!HK30*12*'City Affordability'!$D$1)/NFL!E28</f>
        <v>0.26699607741152503</v>
      </c>
      <c r="KJ29" s="43">
        <v>0.4</v>
      </c>
    </row>
    <row r="30" spans="1:296" x14ac:dyDescent="0.25">
      <c r="A30" s="60">
        <v>2012</v>
      </c>
      <c r="B30" s="34">
        <f t="shared" si="52"/>
        <v>1.2826961770623742</v>
      </c>
      <c r="C30" s="13">
        <f t="shared" si="53"/>
        <v>133.92923329450386</v>
      </c>
      <c r="D30" s="32">
        <f t="shared" si="124"/>
        <v>1.056338028169014</v>
      </c>
      <c r="E30" s="32">
        <f t="shared" si="125"/>
        <v>1.2283702213279679</v>
      </c>
      <c r="F30" s="32">
        <f t="shared" si="54"/>
        <v>0.64150943396226412</v>
      </c>
      <c r="G30" s="13">
        <f t="shared" si="55"/>
        <v>114.71899371069181</v>
      </c>
      <c r="H30" s="32">
        <f t="shared" si="126"/>
        <v>0.54339622641509433</v>
      </c>
      <c r="I30" s="32">
        <f t="shared" si="127"/>
        <v>0.60377358490566035</v>
      </c>
      <c r="J30" s="32">
        <f t="shared" si="2"/>
        <v>0.61642917764774197</v>
      </c>
      <c r="K30" s="13">
        <f t="shared" si="56"/>
        <v>112.16809500411591</v>
      </c>
      <c r="L30" s="32">
        <f t="shared" si="3"/>
        <v>0.4958234689775316</v>
      </c>
      <c r="M30" s="32">
        <f t="shared" si="4"/>
        <v>0.56818689417965784</v>
      </c>
      <c r="N30" s="110">
        <f t="shared" si="57"/>
        <v>0.69793762575452711</v>
      </c>
      <c r="O30" s="34">
        <f t="shared" si="5"/>
        <v>-0.28269617706237415</v>
      </c>
      <c r="P30" s="32">
        <f t="shared" si="6"/>
        <v>0.35849056603773588</v>
      </c>
      <c r="Q30" s="48">
        <f t="shared" si="128"/>
        <v>0.38357082235225803</v>
      </c>
      <c r="R30" s="36">
        <f>BC!C29</f>
        <v>7952</v>
      </c>
      <c r="S30" s="13">
        <f>BC!D29</f>
        <v>17490</v>
      </c>
      <c r="T30" s="52">
        <f>BC!E29</f>
        <v>22387</v>
      </c>
      <c r="U30" s="36">
        <f>Rent!C31</f>
        <v>850</v>
      </c>
      <c r="V30" s="13">
        <f>Rent!D31</f>
        <v>700</v>
      </c>
      <c r="W30" s="13">
        <f>Rent!E31</f>
        <v>814</v>
      </c>
      <c r="X30" s="13">
        <f>Rent!I31</f>
        <v>935</v>
      </c>
      <c r="Y30" s="13">
        <f>Rent!J31</f>
        <v>792</v>
      </c>
      <c r="Z30" s="13">
        <f>Rent!K31</f>
        <v>880</v>
      </c>
      <c r="AA30" s="13">
        <f>Rent!O31</f>
        <v>1150</v>
      </c>
      <c r="AB30" s="13">
        <f>Rent!P31</f>
        <v>925</v>
      </c>
      <c r="AC30" s="52">
        <f>Rent!Q31</f>
        <v>1060</v>
      </c>
      <c r="AD30" s="4">
        <v>119</v>
      </c>
      <c r="AE30" s="5">
        <v>127.3</v>
      </c>
      <c r="AF30" s="37">
        <f>(Rent!V31*12*'City Affordability'!$D$1)/BC!C29</f>
        <v>0.69919517102615691</v>
      </c>
      <c r="AG30" s="32">
        <f>(Rent!W31*12*'City Affordability'!$D$1)/BC!D29</f>
        <v>0.37827329902801599</v>
      </c>
      <c r="AH30" s="39">
        <f>(Rent!X31*12*'City Affordability'!$D$1)/BC!E29</f>
        <v>0.37914861303435027</v>
      </c>
      <c r="AI30" s="37">
        <f t="shared" si="58"/>
        <v>1.2472218590665447</v>
      </c>
      <c r="AJ30" s="13">
        <f t="shared" si="59"/>
        <v>147.00885269783163</v>
      </c>
      <c r="AK30" s="32">
        <f t="shared" si="129"/>
        <v>1.0197411426330238</v>
      </c>
      <c r="AL30" s="32">
        <f t="shared" si="130"/>
        <v>1.1374035821676036</v>
      </c>
      <c r="AM30" s="32">
        <f t="shared" si="60"/>
        <v>0.69797342802914342</v>
      </c>
      <c r="AN30" s="13">
        <f t="shared" si="61"/>
        <v>133.85902433382995</v>
      </c>
      <c r="AO30" s="32">
        <f t="shared" si="131"/>
        <v>0.58776709728769971</v>
      </c>
      <c r="AP30" s="32">
        <f t="shared" si="132"/>
        <v>0.66123798444866222</v>
      </c>
      <c r="AQ30" s="32">
        <f t="shared" si="62"/>
        <v>0.60378018900945052</v>
      </c>
      <c r="AR30" s="13">
        <f t="shared" si="63"/>
        <v>137.75813790689534</v>
      </c>
      <c r="AS30" s="32">
        <f t="shared" si="133"/>
        <v>0.52240112005600281</v>
      </c>
      <c r="AT30" s="32">
        <f t="shared" si="134"/>
        <v>0.57752887644382223</v>
      </c>
      <c r="AU30" s="110">
        <f t="shared" si="64"/>
        <v>0.78049418224604528</v>
      </c>
      <c r="AV30" s="34">
        <f t="shared" si="65"/>
        <v>-0.2472218590665447</v>
      </c>
      <c r="AW30" s="32">
        <f t="shared" si="135"/>
        <v>0.30202657197085658</v>
      </c>
      <c r="AX30" s="48">
        <f t="shared" si="136"/>
        <v>0.39621981099054948</v>
      </c>
      <c r="AY30" s="36">
        <f>AB!D29</f>
        <v>7649</v>
      </c>
      <c r="AZ30" s="13">
        <f>AB!E29</f>
        <v>16333</v>
      </c>
      <c r="BA30" s="52">
        <f>AB!F29</f>
        <v>22856</v>
      </c>
      <c r="BB30" s="36">
        <f>Rent!AB31</f>
        <v>795</v>
      </c>
      <c r="BC30" s="13">
        <f>Rent!AC31</f>
        <v>650</v>
      </c>
      <c r="BD30" s="13">
        <f>Rent!AD31</f>
        <v>725</v>
      </c>
      <c r="BE30" s="13">
        <f>Rent!AH31</f>
        <v>950</v>
      </c>
      <c r="BF30" s="13">
        <f>Rent!AI31</f>
        <v>800</v>
      </c>
      <c r="BG30" s="13">
        <f>Rent!AJ31</f>
        <v>900</v>
      </c>
      <c r="BH30" s="13">
        <f>Rent!AN31</f>
        <v>1150</v>
      </c>
      <c r="BI30" s="13">
        <f>Rent!AO31</f>
        <v>995</v>
      </c>
      <c r="BJ30" s="52">
        <f>Rent!AP31</f>
        <v>1100</v>
      </c>
      <c r="BK30" s="103">
        <v>126.7</v>
      </c>
      <c r="BL30" s="5">
        <v>128.1</v>
      </c>
      <c r="BM30" s="37">
        <f t="shared" si="66"/>
        <v>1.1750555628186692</v>
      </c>
      <c r="BN30" s="13">
        <f t="shared" si="67"/>
        <v>146.89678191247026</v>
      </c>
      <c r="BO30" s="32">
        <f t="shared" si="137"/>
        <v>0.9805203294548307</v>
      </c>
      <c r="BP30" s="32">
        <f t="shared" si="138"/>
        <v>1.0981827689894104</v>
      </c>
      <c r="BQ30" s="32">
        <f t="shared" si="68"/>
        <v>0.63184962958427726</v>
      </c>
      <c r="BR30" s="13">
        <f t="shared" si="69"/>
        <v>138.05047945953947</v>
      </c>
      <c r="BS30" s="32">
        <f t="shared" si="139"/>
        <v>0.56939937549745911</v>
      </c>
      <c r="BT30" s="32">
        <f t="shared" si="140"/>
        <v>0.60613481907794031</v>
      </c>
      <c r="BU30" s="32">
        <f t="shared" si="70"/>
        <v>0.55127756387819393</v>
      </c>
      <c r="BV30" s="13">
        <f t="shared" si="71"/>
        <v>146.10711596185871</v>
      </c>
      <c r="BW30" s="32">
        <f t="shared" si="141"/>
        <v>0.4840742037101855</v>
      </c>
      <c r="BX30" s="32">
        <f t="shared" si="142"/>
        <v>0.52450122506125307</v>
      </c>
      <c r="BY30" s="110">
        <f t="shared" si="72"/>
        <v>0.72323179500588308</v>
      </c>
      <c r="BZ30" s="34">
        <f t="shared" si="73"/>
        <v>-0.17505556281866919</v>
      </c>
      <c r="CA30" s="32">
        <f t="shared" si="143"/>
        <v>0.36815037041572274</v>
      </c>
      <c r="CB30" s="48">
        <f t="shared" si="144"/>
        <v>0.44872243612180607</v>
      </c>
      <c r="CC30" s="13">
        <f>AB!D29</f>
        <v>7649</v>
      </c>
      <c r="CD30" s="13">
        <f>AB!E29</f>
        <v>16333</v>
      </c>
      <c r="CE30" s="52">
        <f>AB!F29</f>
        <v>22856</v>
      </c>
      <c r="CF30" s="36">
        <f>Rent!AV31</f>
        <v>749</v>
      </c>
      <c r="CG30" s="13">
        <f>Rent!AW31</f>
        <v>625</v>
      </c>
      <c r="CH30" s="13">
        <f>Rent!AX31</f>
        <v>700</v>
      </c>
      <c r="CI30" s="13">
        <f>Rent!BB31</f>
        <v>860</v>
      </c>
      <c r="CJ30" s="13">
        <f>Rent!BC31</f>
        <v>775</v>
      </c>
      <c r="CK30" s="13">
        <f>Rent!BD31</f>
        <v>825</v>
      </c>
      <c r="CL30" s="13">
        <f>Rent!BH31</f>
        <v>1050</v>
      </c>
      <c r="CM30" s="13">
        <f>Rent!BI31</f>
        <v>922</v>
      </c>
      <c r="CN30" s="52">
        <f>Rent!BJ31</f>
        <v>999</v>
      </c>
      <c r="CO30" s="4">
        <v>127.4</v>
      </c>
      <c r="CP30" s="5">
        <v>128.1</v>
      </c>
      <c r="CQ30" s="37">
        <f>(Rent!BO31*12*'City Affordability'!$D$1)/SK!C29</f>
        <v>0.56892483990562859</v>
      </c>
      <c r="CR30" s="32">
        <f>(Rent!BP31*12*'City Affordability'!$D$1)/SK!D29</f>
        <v>0.3614392248652768</v>
      </c>
      <c r="CS30" s="39">
        <f>(Rent!BQ31*12*'City Affordability'!$D$1)/SK!E29</f>
        <v>0.32028643502319148</v>
      </c>
      <c r="CT30" s="37">
        <f>(Rent!BT31*12*'City Affordability'!$D$1)/SK!C29</f>
        <v>0.58869789911245929</v>
      </c>
      <c r="CU30" s="32">
        <f>(Rent!BU31*12*'City Affordability'!$D$1)/SK!D29</f>
        <v>0.35490719068096455</v>
      </c>
      <c r="CV30" s="39">
        <f>(Rent!BV31*12*'City Affordability'!$D$1)/SK!E29</f>
        <v>0.32614533322483524</v>
      </c>
      <c r="CW30" s="37">
        <f t="shared" si="74"/>
        <v>0.85263606650561319</v>
      </c>
      <c r="CX30" s="13">
        <f t="shared" si="75"/>
        <v>154.88370991426271</v>
      </c>
      <c r="CY30" s="32">
        <f t="shared" si="145"/>
        <v>0.69745630240159162</v>
      </c>
      <c r="CZ30" s="32">
        <f t="shared" si="146"/>
        <v>0.82364644024442235</v>
      </c>
      <c r="DA30" s="32">
        <f t="shared" si="76"/>
        <v>0.55053935277666799</v>
      </c>
      <c r="DB30" s="13">
        <f t="shared" si="77"/>
        <v>114.98047152940281</v>
      </c>
      <c r="DC30" s="32">
        <f t="shared" si="147"/>
        <v>0.46104674390731121</v>
      </c>
      <c r="DD30" s="32">
        <f t="shared" si="148"/>
        <v>0.5177786656012785</v>
      </c>
      <c r="DE30" s="32">
        <f t="shared" si="78"/>
        <v>0.49498143819606766</v>
      </c>
      <c r="DF30" s="13">
        <f t="shared" si="79"/>
        <v>143.98751162143327</v>
      </c>
      <c r="DG30" s="32">
        <f t="shared" si="149"/>
        <v>0.39983500618726797</v>
      </c>
      <c r="DH30" s="32">
        <f t="shared" si="150"/>
        <v>0.46528255190430357</v>
      </c>
      <c r="DI30" s="110">
        <f t="shared" si="80"/>
        <v>0.61986642034958084</v>
      </c>
      <c r="DJ30" s="34">
        <f t="shared" si="81"/>
        <v>0.14736393349438681</v>
      </c>
      <c r="DK30" s="32">
        <f t="shared" si="151"/>
        <v>0.44946064722333201</v>
      </c>
      <c r="DL30" s="48">
        <f t="shared" si="152"/>
        <v>0.50501856180393234</v>
      </c>
      <c r="DM30" s="36">
        <f>MN!C29</f>
        <v>7037</v>
      </c>
      <c r="DN30" s="13">
        <f>MN!D29</f>
        <v>15018</v>
      </c>
      <c r="DO30" s="52">
        <f>MN!E29</f>
        <v>21819</v>
      </c>
      <c r="DP30" s="36">
        <f>Rent!BZ31</f>
        <v>500</v>
      </c>
      <c r="DQ30" s="13">
        <f>Rent!CA31</f>
        <v>409</v>
      </c>
      <c r="DR30" s="13">
        <f>Rent!CB31</f>
        <v>483</v>
      </c>
      <c r="DS30" s="13">
        <f>Rent!CF31</f>
        <v>689</v>
      </c>
      <c r="DT30" s="13">
        <f>Rent!CG31</f>
        <v>577</v>
      </c>
      <c r="DU30" s="13">
        <f>Rent!CH31</f>
        <v>648</v>
      </c>
      <c r="DV30" s="13">
        <f>Rent!CL31</f>
        <v>900</v>
      </c>
      <c r="DW30" s="13">
        <f>Rent!CM31</f>
        <v>727</v>
      </c>
      <c r="DX30" s="52">
        <f>Rent!CN31</f>
        <v>846</v>
      </c>
      <c r="DY30" s="4">
        <v>119.9</v>
      </c>
      <c r="DZ30" s="5">
        <v>129.80000000000001</v>
      </c>
      <c r="EA30" s="37">
        <f t="shared" si="82"/>
        <v>1.2121963311849282</v>
      </c>
      <c r="EB30" s="13">
        <f t="shared" si="83"/>
        <v>170.50865060776502</v>
      </c>
      <c r="EC30" s="32">
        <f t="shared" si="153"/>
        <v>1.0411502231036192</v>
      </c>
      <c r="ED30" s="32">
        <f t="shared" si="154"/>
        <v>1.1527020327218642</v>
      </c>
      <c r="EE30" s="32">
        <f t="shared" si="84"/>
        <v>0.6129691364662867</v>
      </c>
      <c r="EF30" s="13">
        <f t="shared" si="85"/>
        <v>142.98721316680238</v>
      </c>
      <c r="EG30" s="32">
        <f t="shared" si="155"/>
        <v>0.54844606946983543</v>
      </c>
      <c r="EH30" s="32">
        <f t="shared" si="156"/>
        <v>0.59361221636735129</v>
      </c>
      <c r="EI30" s="32">
        <f t="shared" si="86"/>
        <v>0.53399615137908918</v>
      </c>
      <c r="EJ30" s="13">
        <f t="shared" si="87"/>
        <v>138.42001343673337</v>
      </c>
      <c r="EK30" s="32">
        <f t="shared" si="157"/>
        <v>0.4733803720333547</v>
      </c>
      <c r="EL30" s="32">
        <f t="shared" si="158"/>
        <v>0.51330981398332265</v>
      </c>
      <c r="EM30" s="110">
        <f t="shared" si="88"/>
        <v>0.73177987109568665</v>
      </c>
      <c r="EN30" s="34">
        <f t="shared" si="89"/>
        <v>-0.2121963311849282</v>
      </c>
      <c r="EO30" s="32">
        <f t="shared" si="159"/>
        <v>0.3870308635337133</v>
      </c>
      <c r="EP30" s="48">
        <f t="shared" si="160"/>
        <v>0.46600384862091082</v>
      </c>
      <c r="EQ30" s="36">
        <f>ON!C29</f>
        <v>8068</v>
      </c>
      <c r="ER30" s="13">
        <f>ON!D29</f>
        <v>18598</v>
      </c>
      <c r="ES30" s="52">
        <f>ON!E29</f>
        <v>24944</v>
      </c>
      <c r="ET30" s="36">
        <f>Rent!CT31</f>
        <v>815</v>
      </c>
      <c r="EU30" s="13">
        <f>Rent!CU31</f>
        <v>700</v>
      </c>
      <c r="EV30" s="13">
        <f>Rent!CV31</f>
        <v>775</v>
      </c>
      <c r="EW30" s="13">
        <f>Rent!CZ31</f>
        <v>950</v>
      </c>
      <c r="EX30" s="13">
        <f>Rent!DA31</f>
        <v>850</v>
      </c>
      <c r="EY30" s="13">
        <f>Rent!DB31</f>
        <v>920</v>
      </c>
      <c r="EZ30" s="13">
        <f>Rent!DF31</f>
        <v>1110</v>
      </c>
      <c r="FA30" s="13">
        <f>Rent!DG31</f>
        <v>984</v>
      </c>
      <c r="FB30" s="52">
        <f>Rent!DH31</f>
        <v>1067</v>
      </c>
      <c r="FC30" s="4">
        <v>121.8</v>
      </c>
      <c r="FD30" s="5">
        <v>131</v>
      </c>
      <c r="FE30" s="37">
        <f t="shared" si="90"/>
        <v>1.1155180961824491</v>
      </c>
      <c r="FF30" s="13">
        <f t="shared" si="91"/>
        <v>168.53274940781137</v>
      </c>
      <c r="FG30" s="32">
        <f t="shared" si="161"/>
        <v>1.0039662865642043</v>
      </c>
      <c r="FH30" s="32">
        <f t="shared" si="162"/>
        <v>1.0857709469509171</v>
      </c>
      <c r="FI30" s="32">
        <f t="shared" si="92"/>
        <v>0.57748144961823855</v>
      </c>
      <c r="FJ30" s="13">
        <f t="shared" si="93"/>
        <v>141.44445639316058</v>
      </c>
      <c r="FK30" s="32">
        <f t="shared" si="163"/>
        <v>0.51553930530164538</v>
      </c>
      <c r="FL30" s="32">
        <f t="shared" si="164"/>
        <v>0.5542531454995161</v>
      </c>
      <c r="FM30" s="32">
        <f t="shared" si="94"/>
        <v>0.51042334830019243</v>
      </c>
      <c r="FN30" s="13">
        <f t="shared" si="95"/>
        <v>133.57570079785739</v>
      </c>
      <c r="FO30" s="32">
        <f t="shared" si="165"/>
        <v>0.45702373316228351</v>
      </c>
      <c r="FP30" s="32">
        <f t="shared" si="166"/>
        <v>0.49262347658755612</v>
      </c>
      <c r="FQ30" s="110">
        <f t="shared" si="96"/>
        <v>0.70649479424888451</v>
      </c>
      <c r="FR30" s="34">
        <f t="shared" si="97"/>
        <v>-0.11551809618244913</v>
      </c>
      <c r="FS30" s="32">
        <f t="shared" si="167"/>
        <v>0.42251855038176145</v>
      </c>
      <c r="FT30" s="48">
        <f t="shared" si="168"/>
        <v>0.48957665169980757</v>
      </c>
      <c r="FU30" s="36">
        <f>ON!C29</f>
        <v>8068</v>
      </c>
      <c r="FV30" s="13">
        <f>ON!D29</f>
        <v>18598</v>
      </c>
      <c r="FW30" s="52">
        <f>ON!E29</f>
        <v>24944</v>
      </c>
      <c r="FX30" s="36">
        <f>Rent!DN31</f>
        <v>750</v>
      </c>
      <c r="FY30" s="13">
        <f>Rent!DO31</f>
        <v>675</v>
      </c>
      <c r="FZ30" s="13">
        <f>Rent!DP31</f>
        <v>730</v>
      </c>
      <c r="GA30" s="13">
        <f>Rent!DT31</f>
        <v>895</v>
      </c>
      <c r="GB30" s="13">
        <f>Rent!DU31</f>
        <v>799</v>
      </c>
      <c r="GC30" s="13">
        <f>Rent!DV31</f>
        <v>859</v>
      </c>
      <c r="GD30" s="13">
        <f>Rent!DZ31</f>
        <v>1061</v>
      </c>
      <c r="GE30" s="13">
        <f>Rent!EA31</f>
        <v>950</v>
      </c>
      <c r="GF30" s="52">
        <f>Rent!EB31</f>
        <v>1024</v>
      </c>
      <c r="GG30" s="32">
        <v>121.7</v>
      </c>
      <c r="GH30" s="5">
        <v>131</v>
      </c>
      <c r="GI30" s="37">
        <f t="shared" si="98"/>
        <v>0.82845810609816561</v>
      </c>
      <c r="GJ30" s="13">
        <f t="shared" si="99"/>
        <v>145.66459875540662</v>
      </c>
      <c r="GK30" s="32">
        <f t="shared" si="169"/>
        <v>0.7139315815567675</v>
      </c>
      <c r="GL30" s="32">
        <f t="shared" si="170"/>
        <v>0.78829945463559747</v>
      </c>
      <c r="GM30" s="32">
        <f t="shared" si="100"/>
        <v>0.44649962361544254</v>
      </c>
      <c r="GN30" s="13">
        <f t="shared" si="101"/>
        <v>130.81655639259455</v>
      </c>
      <c r="GO30" s="32">
        <f t="shared" si="171"/>
        <v>0.40649532207764277</v>
      </c>
      <c r="GP30" s="32">
        <f t="shared" si="172"/>
        <v>0.43230454887622327</v>
      </c>
      <c r="GQ30" s="32">
        <f t="shared" si="102"/>
        <v>0.40218088518280948</v>
      </c>
      <c r="GR30" s="13">
        <f t="shared" si="103"/>
        <v>131.982360487492</v>
      </c>
      <c r="GS30" s="32">
        <f t="shared" si="173"/>
        <v>0.34878127004490056</v>
      </c>
      <c r="GT30" s="32">
        <f t="shared" si="174"/>
        <v>0.38197562540089802</v>
      </c>
      <c r="GU30" s="110">
        <f t="shared" si="104"/>
        <v>0.53916707982151713</v>
      </c>
      <c r="GV30" s="34">
        <f t="shared" si="105"/>
        <v>0.17154189390183439</v>
      </c>
      <c r="GW30" s="32">
        <f t="shared" si="175"/>
        <v>0.5535003763845574</v>
      </c>
      <c r="GX30" s="48">
        <f t="shared" si="176"/>
        <v>0.59781911481719052</v>
      </c>
      <c r="GY30" s="36">
        <f>ON!C29</f>
        <v>8068</v>
      </c>
      <c r="GZ30" s="13">
        <f>ON!D29</f>
        <v>18598</v>
      </c>
      <c r="HA30" s="52">
        <f>ON!E29</f>
        <v>24944</v>
      </c>
      <c r="HB30" s="36">
        <f>Rent!EH31</f>
        <v>557</v>
      </c>
      <c r="HC30" s="13">
        <f>Rent!EI31</f>
        <v>480</v>
      </c>
      <c r="HD30" s="13">
        <f>Rent!EJ31</f>
        <v>530</v>
      </c>
      <c r="HE30" s="13">
        <f>Rent!EN31</f>
        <v>692</v>
      </c>
      <c r="HF30" s="13">
        <f>Rent!EO31</f>
        <v>630</v>
      </c>
      <c r="HG30" s="13">
        <f>Rent!EP31</f>
        <v>670</v>
      </c>
      <c r="HH30" s="13">
        <f>Rent!ET31</f>
        <v>836</v>
      </c>
      <c r="HI30" s="13">
        <f>Rent!EU31</f>
        <v>725</v>
      </c>
      <c r="HJ30" s="52">
        <f>Rent!EV31</f>
        <v>794</v>
      </c>
      <c r="HK30" s="4">
        <v>121.8</v>
      </c>
      <c r="HL30" s="5">
        <v>131</v>
      </c>
      <c r="HM30" s="37">
        <f t="shared" si="118"/>
        <v>0.72877444430948624</v>
      </c>
      <c r="HN30" s="13">
        <f t="shared" si="106"/>
        <v>100.46809743153725</v>
      </c>
      <c r="HO30" s="32">
        <f t="shared" si="177"/>
        <v>0.63403376654925303</v>
      </c>
      <c r="HP30" s="32">
        <f t="shared" si="178"/>
        <v>0.7069112109802016</v>
      </c>
      <c r="HQ30" s="32">
        <f t="shared" si="119"/>
        <v>0.37902716361339228</v>
      </c>
      <c r="HR30" s="13">
        <f t="shared" si="107"/>
        <v>87.69457537619256</v>
      </c>
      <c r="HS30" s="32">
        <f t="shared" si="179"/>
        <v>0.31585596967782692</v>
      </c>
      <c r="HT30" s="32">
        <f t="shared" si="180"/>
        <v>0.35375868603916616</v>
      </c>
      <c r="HU30" s="32">
        <f t="shared" si="120"/>
        <v>0.32063117654235634</v>
      </c>
      <c r="HV30" s="13">
        <f t="shared" si="108"/>
        <v>82.637582074015924</v>
      </c>
      <c r="HW30" s="32">
        <f t="shared" si="181"/>
        <v>0.28110130546179185</v>
      </c>
      <c r="HX30" s="32">
        <f t="shared" si="182"/>
        <v>0.30989466834763513</v>
      </c>
      <c r="HY30" s="112">
        <f t="shared" si="109"/>
        <v>0.41977407992226407</v>
      </c>
      <c r="HZ30" s="34">
        <f t="shared" si="123"/>
        <v>0.27122555569051376</v>
      </c>
      <c r="IA30" s="32">
        <f t="shared" si="121"/>
        <v>0.62097283638660772</v>
      </c>
      <c r="IB30" s="32">
        <f t="shared" si="122"/>
        <v>0.6793688234576436</v>
      </c>
      <c r="IC30" s="36">
        <f>QU!C29</f>
        <v>8233</v>
      </c>
      <c r="ID30" s="13">
        <f>QU!D29</f>
        <v>18996</v>
      </c>
      <c r="IE30" s="52">
        <f>QU!E29</f>
        <v>24589</v>
      </c>
      <c r="IF30" s="36">
        <f>Rent!FB31</f>
        <v>500</v>
      </c>
      <c r="IG30" s="13">
        <f>Rent!FC31</f>
        <v>435</v>
      </c>
      <c r="IH30" s="13">
        <f>Rent!FD31</f>
        <v>485</v>
      </c>
      <c r="II30" s="13">
        <f>Rent!FH31</f>
        <v>600</v>
      </c>
      <c r="IJ30" s="13">
        <f>Rent!FI31</f>
        <v>500</v>
      </c>
      <c r="IK30" s="13">
        <f>Rent!FJ31</f>
        <v>560</v>
      </c>
      <c r="IL30" s="13">
        <f>Rent!FN31</f>
        <v>657</v>
      </c>
      <c r="IM30" s="13">
        <f>Rent!FO31</f>
        <v>576</v>
      </c>
      <c r="IN30" s="52">
        <f>Rent!FP31</f>
        <v>635</v>
      </c>
      <c r="IO30" s="4">
        <v>120.4</v>
      </c>
      <c r="IP30" s="5">
        <v>132.4</v>
      </c>
      <c r="IQ30" s="37">
        <f t="shared" si="110"/>
        <v>0.72877444430948624</v>
      </c>
      <c r="IR30" s="13">
        <f t="shared" si="111"/>
        <v>103.65756084206224</v>
      </c>
      <c r="IS30" s="32">
        <f t="shared" si="183"/>
        <v>0.63403376654925303</v>
      </c>
      <c r="IT30" s="32">
        <f t="shared" si="184"/>
        <v>0.69816591764848779</v>
      </c>
      <c r="IU30" s="32">
        <f t="shared" si="112"/>
        <v>0.37902716361339228</v>
      </c>
      <c r="IV30" s="13">
        <f t="shared" si="113"/>
        <v>86.584517460038228</v>
      </c>
      <c r="IW30" s="32">
        <f t="shared" si="185"/>
        <v>0.32154137713202779</v>
      </c>
      <c r="IX30" s="32">
        <f t="shared" si="186"/>
        <v>0.36197094125078966</v>
      </c>
      <c r="IY30" s="32">
        <f t="shared" si="114"/>
        <v>0.34649640082963928</v>
      </c>
      <c r="IZ30" s="13">
        <f t="shared" si="115"/>
        <v>86.95897090843043</v>
      </c>
      <c r="JA30" s="32">
        <f t="shared" si="187"/>
        <v>0.30403839115051445</v>
      </c>
      <c r="JB30" s="32">
        <f t="shared" si="188"/>
        <v>0.3318557078368376</v>
      </c>
      <c r="JC30" s="110">
        <f t="shared" si="116"/>
        <v>0.4540264788048099</v>
      </c>
      <c r="JD30" s="34">
        <f t="shared" si="117"/>
        <v>0.27122555569051376</v>
      </c>
      <c r="JE30" s="32">
        <f t="shared" si="189"/>
        <v>0.62097283638660772</v>
      </c>
      <c r="JF30" s="48">
        <f t="shared" si="190"/>
        <v>0.65350359917036072</v>
      </c>
      <c r="JG30" s="36">
        <f>QU!C29</f>
        <v>8233</v>
      </c>
      <c r="JH30" s="13">
        <f>QU!D29</f>
        <v>18996</v>
      </c>
      <c r="JI30" s="52">
        <f>QU!E29</f>
        <v>24589</v>
      </c>
      <c r="JJ30" s="36">
        <f>Rent!FV31</f>
        <v>500</v>
      </c>
      <c r="JK30" s="13">
        <f>Rent!FW31</f>
        <v>435</v>
      </c>
      <c r="JL30" s="13">
        <f>Rent!FX31</f>
        <v>479</v>
      </c>
      <c r="JM30" s="13">
        <f>Rent!GB31</f>
        <v>600</v>
      </c>
      <c r="JN30" s="13">
        <f>Rent!GC31</f>
        <v>509</v>
      </c>
      <c r="JO30" s="13">
        <f>Rent!GD31</f>
        <v>573</v>
      </c>
      <c r="JP30" s="13">
        <f>Rent!GH31</f>
        <v>710</v>
      </c>
      <c r="JQ30" s="13">
        <f>Rent!GI31</f>
        <v>623</v>
      </c>
      <c r="JR30" s="52">
        <f>Rent!GJ31</f>
        <v>680</v>
      </c>
      <c r="JS30" s="4">
        <v>120.8</v>
      </c>
      <c r="JT30" s="5">
        <v>132.4</v>
      </c>
      <c r="JU30" s="37">
        <f>(Rent!GO31*12*'City Affordability'!$D$1)/NB!C29</f>
        <v>0.67166593148066456</v>
      </c>
      <c r="JV30" s="32">
        <f>(Rent!GP31*12*'City Affordability'!$D$1)/NB!D29</f>
        <v>0.31640340218712026</v>
      </c>
      <c r="JW30" s="39">
        <f>(Rent!GQ31*12*'City Affordability'!$D$1)/NB!E29</f>
        <v>0.30790432129146572</v>
      </c>
      <c r="JX30" s="37">
        <f>(Rent!GT31*12*'City Affordability'!$D$1)/NB!C29</f>
        <v>0.57168063520070578</v>
      </c>
      <c r="JY30" s="32">
        <f>(Rent!GU31*12*'City Affordability'!$D$1)/NB!D29</f>
        <v>0.28529769137302552</v>
      </c>
      <c r="JZ30" s="32">
        <f>(Rent!GV31*12*'City Affordability'!$D$1)/NB!E29</f>
        <v>0.27207402303376316</v>
      </c>
      <c r="KA30" s="37">
        <f>(Rent!GY31*12*'City Affordability'!$D$1)/NS!C29</f>
        <v>0.773542600896861</v>
      </c>
      <c r="KB30" s="32">
        <f>(Rent!GZ31*12*'City Affordability'!$D$1)/NS!D29</f>
        <v>0.38851542376075893</v>
      </c>
      <c r="KC30" s="32">
        <f>(Rent!HA31*12*'City Affordability'!$D$1)/NS!E29</f>
        <v>0.3380331648488073</v>
      </c>
      <c r="KD30" s="37">
        <f>(Rent!HD31*12*'City Affordability'!$D$1)/PEI!C29</f>
        <v>0.57342461925387733</v>
      </c>
      <c r="KE30" s="32">
        <f>(Rent!HE31*12*'City Affordability'!$D$1)/PEI!D29</f>
        <v>0.28154582915692172</v>
      </c>
      <c r="KF30" s="32">
        <f>(Rent!HF31*12*'City Affordability'!$D$1)/PEI!E29</f>
        <v>0.24378411158277744</v>
      </c>
      <c r="KG30" s="37">
        <f>(Rent!HI31*12*'City Affordability'!$D$1)/NFL!C29</f>
        <v>0.45204846018681216</v>
      </c>
      <c r="KH30" s="32">
        <f>(Rent!HJ31*12*'City Affordability'!$D$1)/NFL!D29</f>
        <v>0.26755081447311518</v>
      </c>
      <c r="KI30" s="39">
        <f>(Rent!HK31*12*'City Affordability'!$D$1)/NFL!E29</f>
        <v>0.26477069560517236</v>
      </c>
      <c r="KJ30" s="43">
        <v>0.4</v>
      </c>
    </row>
    <row r="31" spans="1:296" x14ac:dyDescent="0.25">
      <c r="A31" s="60">
        <v>2013</v>
      </c>
      <c r="B31" s="34">
        <f t="shared" si="52"/>
        <v>1.3348588863463005</v>
      </c>
      <c r="C31" s="13">
        <f t="shared" si="53"/>
        <v>139.37566073842117</v>
      </c>
      <c r="D31" s="32">
        <f t="shared" si="124"/>
        <v>1.1060259344012204</v>
      </c>
      <c r="E31" s="32">
        <f t="shared" si="125"/>
        <v>1.2738367658276124</v>
      </c>
      <c r="F31" s="32">
        <f t="shared" si="54"/>
        <v>0.65785677188527902</v>
      </c>
      <c r="G31" s="13">
        <f t="shared" si="55"/>
        <v>117.64233366033817</v>
      </c>
      <c r="H31" s="32">
        <f t="shared" si="126"/>
        <v>0.55398465000865604</v>
      </c>
      <c r="I31" s="32">
        <f t="shared" si="127"/>
        <v>0.62323273125973799</v>
      </c>
      <c r="J31" s="32">
        <f t="shared" si="2"/>
        <v>0.63699469171090239</v>
      </c>
      <c r="K31" s="13">
        <f t="shared" si="56"/>
        <v>115.91028408096599</v>
      </c>
      <c r="L31" s="32">
        <f t="shared" si="3"/>
        <v>0.51721791207295498</v>
      </c>
      <c r="M31" s="32">
        <f t="shared" si="4"/>
        <v>0.59888389818973731</v>
      </c>
      <c r="N31" s="110">
        <f t="shared" si="57"/>
        <v>0.72463768115942029</v>
      </c>
      <c r="O31" s="34">
        <f t="shared" si="5"/>
        <v>-0.33485888634630046</v>
      </c>
      <c r="P31" s="32">
        <f t="shared" si="6"/>
        <v>0.34214322811472098</v>
      </c>
      <c r="Q31" s="48">
        <f t="shared" si="128"/>
        <v>0.36300530828909761</v>
      </c>
      <c r="R31" s="36">
        <f>BC!C30</f>
        <v>7866</v>
      </c>
      <c r="S31" s="13">
        <f>BC!D30</f>
        <v>17329</v>
      </c>
      <c r="T31" s="52">
        <f>BC!E30</f>
        <v>22041</v>
      </c>
      <c r="U31" s="36">
        <f>Rent!C32</f>
        <v>875</v>
      </c>
      <c r="V31" s="13">
        <f>Rent!D32</f>
        <v>725</v>
      </c>
      <c r="W31" s="13">
        <f>Rent!E32</f>
        <v>835</v>
      </c>
      <c r="X31" s="13">
        <f>Rent!I32</f>
        <v>950</v>
      </c>
      <c r="Y31" s="13">
        <f>Rent!J32</f>
        <v>800</v>
      </c>
      <c r="Z31" s="13">
        <f>Rent!K32</f>
        <v>900</v>
      </c>
      <c r="AA31" s="13">
        <f>Rent!O32</f>
        <v>1170</v>
      </c>
      <c r="AB31" s="13">
        <f>Rent!P32</f>
        <v>950</v>
      </c>
      <c r="AC31" s="52">
        <f>Rent!Q32</f>
        <v>1100</v>
      </c>
      <c r="AD31" s="4">
        <v>119.2</v>
      </c>
      <c r="AE31" s="5">
        <v>127.4</v>
      </c>
      <c r="AF31" s="37">
        <f>(Rent!V32*12*'City Affordability'!$D$1)/BC!C30</f>
        <v>0.71802695143656237</v>
      </c>
      <c r="AG31" s="32">
        <f>(Rent!W32*12*'City Affordability'!$D$1)/BC!D30</f>
        <v>0.38409602400600151</v>
      </c>
      <c r="AH31" s="39">
        <f>(Rent!X32*12*'City Affordability'!$D$1)/BC!E30</f>
        <v>0.38800417403929044</v>
      </c>
      <c r="AI31" s="37">
        <f t="shared" si="58"/>
        <v>1.3098754334146654</v>
      </c>
      <c r="AJ31" s="13">
        <f t="shared" si="59"/>
        <v>154.39376983617385</v>
      </c>
      <c r="AK31" s="32">
        <f t="shared" si="129"/>
        <v>1.0787209451650186</v>
      </c>
      <c r="AL31" s="32">
        <f t="shared" si="130"/>
        <v>1.2328239373314498</v>
      </c>
      <c r="AM31" s="32">
        <f t="shared" si="60"/>
        <v>0.74547210818642839</v>
      </c>
      <c r="AN31" s="13">
        <f t="shared" si="61"/>
        <v>142.96843556306851</v>
      </c>
      <c r="AO31" s="32">
        <f t="shared" si="131"/>
        <v>0.63390485390002416</v>
      </c>
      <c r="AP31" s="32">
        <f t="shared" si="132"/>
        <v>0.71721806326974158</v>
      </c>
      <c r="AQ31" s="32">
        <f t="shared" si="62"/>
        <v>0.6317152103559871</v>
      </c>
      <c r="AR31" s="13">
        <f t="shared" si="63"/>
        <v>144.13177618310587</v>
      </c>
      <c r="AS31" s="32">
        <f t="shared" si="133"/>
        <v>0.53074433656957931</v>
      </c>
      <c r="AT31" s="32">
        <f t="shared" si="134"/>
        <v>0.60582524271844662</v>
      </c>
      <c r="AU31" s="110">
        <f t="shared" si="64"/>
        <v>0.78977783485296005</v>
      </c>
      <c r="AV31" s="34">
        <f t="shared" si="65"/>
        <v>-0.30987543341466539</v>
      </c>
      <c r="AW31" s="32">
        <f t="shared" si="135"/>
        <v>0.25452789181357161</v>
      </c>
      <c r="AX31" s="48">
        <f t="shared" si="136"/>
        <v>0.3682847896440129</v>
      </c>
      <c r="AY31" s="36">
        <f>AB!D30</f>
        <v>7787</v>
      </c>
      <c r="AZ31" s="13">
        <f>AB!E30</f>
        <v>16564</v>
      </c>
      <c r="BA31" s="52">
        <f>AB!F30</f>
        <v>23175</v>
      </c>
      <c r="BB31" s="36">
        <f>Rent!AB32</f>
        <v>850</v>
      </c>
      <c r="BC31" s="13">
        <f>Rent!AC32</f>
        <v>700</v>
      </c>
      <c r="BD31" s="13">
        <f>Rent!AD32</f>
        <v>800</v>
      </c>
      <c r="BE31" s="13">
        <f>Rent!AH32</f>
        <v>1029</v>
      </c>
      <c r="BF31" s="13">
        <f>Rent!AI32</f>
        <v>875</v>
      </c>
      <c r="BG31" s="13">
        <f>Rent!AJ32</f>
        <v>990</v>
      </c>
      <c r="BH31" s="13">
        <f>Rent!AN32</f>
        <v>1220</v>
      </c>
      <c r="BI31" s="13">
        <f>Rent!AO32</f>
        <v>1025</v>
      </c>
      <c r="BJ31" s="52">
        <f>Rent!AP32</f>
        <v>1170</v>
      </c>
      <c r="BK31" s="103">
        <v>128.80000000000001</v>
      </c>
      <c r="BL31" s="5">
        <v>130.80000000000001</v>
      </c>
      <c r="BM31" s="37">
        <f t="shared" si="66"/>
        <v>1.2251187877231282</v>
      </c>
      <c r="BN31" s="13">
        <f t="shared" si="67"/>
        <v>153.15531713695322</v>
      </c>
      <c r="BO31" s="32">
        <f t="shared" si="137"/>
        <v>1.001669449081803</v>
      </c>
      <c r="BP31" s="32">
        <f t="shared" si="138"/>
        <v>1.1172466932066265</v>
      </c>
      <c r="BQ31" s="32">
        <f t="shared" si="68"/>
        <v>0.65201642115431058</v>
      </c>
      <c r="BR31" s="13">
        <f t="shared" si="69"/>
        <v>142.45664686876219</v>
      </c>
      <c r="BS31" s="32">
        <f t="shared" si="139"/>
        <v>0.5795701521371649</v>
      </c>
      <c r="BT31" s="32">
        <f t="shared" si="140"/>
        <v>0.63390485390002416</v>
      </c>
      <c r="BU31" s="32">
        <f t="shared" si="70"/>
        <v>0.58459546925566341</v>
      </c>
      <c r="BV31" s="13">
        <f t="shared" si="71"/>
        <v>154.93748270188402</v>
      </c>
      <c r="BW31" s="32">
        <f t="shared" si="141"/>
        <v>0.50485436893203883</v>
      </c>
      <c r="BX31" s="32">
        <f t="shared" si="142"/>
        <v>0.55663430420711979</v>
      </c>
      <c r="BY31" s="110">
        <f t="shared" si="72"/>
        <v>0.75125208681135225</v>
      </c>
      <c r="BZ31" s="34">
        <f t="shared" si="73"/>
        <v>-0.22511878772312821</v>
      </c>
      <c r="CA31" s="32">
        <f t="shared" si="143"/>
        <v>0.34798357884568942</v>
      </c>
      <c r="CB31" s="48">
        <f t="shared" si="144"/>
        <v>0.41540453074433659</v>
      </c>
      <c r="CC31" s="13">
        <f>AB!D30</f>
        <v>7787</v>
      </c>
      <c r="CD31" s="13">
        <f>AB!E30</f>
        <v>16564</v>
      </c>
      <c r="CE31" s="52">
        <f>AB!F30</f>
        <v>23175</v>
      </c>
      <c r="CF31" s="36">
        <f>Rent!AV32</f>
        <v>795</v>
      </c>
      <c r="CG31" s="13">
        <f>Rent!AW32</f>
        <v>650</v>
      </c>
      <c r="CH31" s="13">
        <f>Rent!AX32</f>
        <v>725</v>
      </c>
      <c r="CI31" s="13">
        <f>Rent!BB32</f>
        <v>900</v>
      </c>
      <c r="CJ31" s="13">
        <f>Rent!BC32</f>
        <v>800</v>
      </c>
      <c r="CK31" s="13">
        <f>Rent!BD32</f>
        <v>875</v>
      </c>
      <c r="CL31" s="13">
        <f>Rent!BH32</f>
        <v>1129</v>
      </c>
      <c r="CM31" s="13">
        <f>Rent!BI32</f>
        <v>975</v>
      </c>
      <c r="CN31" s="52">
        <f>Rent!BJ32</f>
        <v>1075</v>
      </c>
      <c r="CO31" s="4">
        <v>129</v>
      </c>
      <c r="CP31" s="5">
        <v>130.80000000000001</v>
      </c>
      <c r="CQ31" s="37">
        <f>(Rent!BO32*12*'City Affordability'!$D$1)/SK!C30</f>
        <v>0.59049544994944392</v>
      </c>
      <c r="CR31" s="32">
        <f>(Rent!BP32*12*'City Affordability'!$D$1)/SK!D30</f>
        <v>0.36888701517706579</v>
      </c>
      <c r="CS31" s="39">
        <f>(Rent!BQ32*12*'City Affordability'!$D$1)/SK!E30</f>
        <v>0.32513606928608318</v>
      </c>
      <c r="CT31" s="37">
        <f>(Rent!BT32*12*'City Affordability'!$D$1)/SK!C30</f>
        <v>0.59858442871587458</v>
      </c>
      <c r="CU31" s="32">
        <f>(Rent!BU32*12*'City Affordability'!$D$1)/SK!D30</f>
        <v>0.35623946037099496</v>
      </c>
      <c r="CV31" s="39">
        <f>(Rent!BV32*12*'City Affordability'!$D$1)/SK!E30</f>
        <v>0.33085693854038378</v>
      </c>
      <c r="CW31" s="37">
        <f t="shared" si="74"/>
        <v>0.94078118437631253</v>
      </c>
      <c r="CX31" s="13">
        <f t="shared" si="75"/>
        <v>170.89551542302488</v>
      </c>
      <c r="CY31" s="32">
        <f t="shared" si="145"/>
        <v>0.77278454430911381</v>
      </c>
      <c r="CZ31" s="32">
        <f t="shared" si="146"/>
        <v>0.87022259554808901</v>
      </c>
      <c r="DA31" s="32">
        <f t="shared" si="76"/>
        <v>0.59535622147251444</v>
      </c>
      <c r="DB31" s="13">
        <f t="shared" si="77"/>
        <v>124.3405012332379</v>
      </c>
      <c r="DC31" s="32">
        <f t="shared" si="147"/>
        <v>0.48660448501686843</v>
      </c>
      <c r="DD31" s="32">
        <f t="shared" si="148"/>
        <v>0.55566580670768007</v>
      </c>
      <c r="DE31" s="32">
        <f t="shared" si="78"/>
        <v>0.50945454545454549</v>
      </c>
      <c r="DF31" s="13">
        <f t="shared" si="79"/>
        <v>148.19766282866473</v>
      </c>
      <c r="DG31" s="32">
        <f t="shared" si="149"/>
        <v>0.42272727272727273</v>
      </c>
      <c r="DH31" s="32">
        <f t="shared" si="150"/>
        <v>0.48272727272727273</v>
      </c>
      <c r="DI31" s="110">
        <f t="shared" si="80"/>
        <v>0.65098698026039481</v>
      </c>
      <c r="DJ31" s="34">
        <f t="shared" si="81"/>
        <v>5.9218815623687471E-2</v>
      </c>
      <c r="DK31" s="32">
        <f t="shared" si="151"/>
        <v>0.40464377852748556</v>
      </c>
      <c r="DL31" s="48">
        <f t="shared" si="152"/>
        <v>0.49054545454545451</v>
      </c>
      <c r="DM31" s="36">
        <f>MN!C30</f>
        <v>7143</v>
      </c>
      <c r="DN31" s="13">
        <f>MN!D30</f>
        <v>15117</v>
      </c>
      <c r="DO31" s="52">
        <f>MN!E30</f>
        <v>22000</v>
      </c>
      <c r="DP31" s="36">
        <f>Rent!BZ32</f>
        <v>560</v>
      </c>
      <c r="DQ31" s="13">
        <f>Rent!CA32</f>
        <v>460</v>
      </c>
      <c r="DR31" s="13">
        <f>Rent!CB32</f>
        <v>518</v>
      </c>
      <c r="DS31" s="13">
        <f>Rent!CF32</f>
        <v>750</v>
      </c>
      <c r="DT31" s="13">
        <f>Rent!CG32</f>
        <v>613</v>
      </c>
      <c r="DU31" s="13">
        <f>Rent!CH32</f>
        <v>700</v>
      </c>
      <c r="DV31" s="13">
        <f>Rent!CL32</f>
        <v>934</v>
      </c>
      <c r="DW31" s="13">
        <f>Rent!CM32</f>
        <v>775</v>
      </c>
      <c r="DX31" s="52">
        <f>Rent!CN32</f>
        <v>885</v>
      </c>
      <c r="DY31" s="4">
        <v>122.6</v>
      </c>
      <c r="DZ31" s="5">
        <v>133.1</v>
      </c>
      <c r="EA31" s="37">
        <f t="shared" si="82"/>
        <v>1.2402723735408561</v>
      </c>
      <c r="EB31" s="13">
        <f t="shared" si="83"/>
        <v>174.45785254260028</v>
      </c>
      <c r="EC31" s="32">
        <f t="shared" si="153"/>
        <v>1.0505836575875487</v>
      </c>
      <c r="ED31" s="32">
        <f t="shared" si="154"/>
        <v>1.1673151750972763</v>
      </c>
      <c r="EE31" s="32">
        <f t="shared" si="84"/>
        <v>0.62374032035642302</v>
      </c>
      <c r="EF31" s="13">
        <f t="shared" si="85"/>
        <v>145.49980552314275</v>
      </c>
      <c r="EG31" s="32">
        <f t="shared" si="155"/>
        <v>0.54800042431314311</v>
      </c>
      <c r="EH31" s="32">
        <f t="shared" si="156"/>
        <v>0.59955447119974536</v>
      </c>
      <c r="EI31" s="32">
        <f t="shared" si="86"/>
        <v>0.54251680622714937</v>
      </c>
      <c r="EJ31" s="13">
        <f t="shared" si="87"/>
        <v>140.62869819131873</v>
      </c>
      <c r="EK31" s="32">
        <f t="shared" si="157"/>
        <v>0.47175374454534735</v>
      </c>
      <c r="EL31" s="32">
        <f t="shared" si="158"/>
        <v>0.51892911899988203</v>
      </c>
      <c r="EM31" s="110">
        <f t="shared" si="88"/>
        <v>0.72957198443579763</v>
      </c>
      <c r="EN31" s="34">
        <f t="shared" si="89"/>
        <v>-0.24027237354085607</v>
      </c>
      <c r="EO31" s="32">
        <f t="shared" si="159"/>
        <v>0.37625967964357698</v>
      </c>
      <c r="EP31" s="48">
        <f t="shared" si="160"/>
        <v>0.45748319377285063</v>
      </c>
      <c r="EQ31" s="36">
        <f>ON!C30</f>
        <v>8224</v>
      </c>
      <c r="ER31" s="13">
        <f>ON!D30</f>
        <v>18854</v>
      </c>
      <c r="ES31" s="52">
        <f>ON!E30</f>
        <v>25437</v>
      </c>
      <c r="ET31" s="36">
        <f>Rent!CT32</f>
        <v>850</v>
      </c>
      <c r="EU31" s="13">
        <f>Rent!CU32</f>
        <v>720</v>
      </c>
      <c r="EV31" s="13">
        <f>Rent!CV32</f>
        <v>800</v>
      </c>
      <c r="EW31" s="13">
        <f>Rent!CZ32</f>
        <v>980</v>
      </c>
      <c r="EX31" s="13">
        <f>Rent!DA32</f>
        <v>861</v>
      </c>
      <c r="EY31" s="13">
        <f>Rent!DB32</f>
        <v>942</v>
      </c>
      <c r="EZ31" s="13">
        <f>Rent!DF32</f>
        <v>1150</v>
      </c>
      <c r="FA31" s="13">
        <f>Rent!DG32</f>
        <v>1000</v>
      </c>
      <c r="FB31" s="52">
        <f>Rent!DH32</f>
        <v>1100</v>
      </c>
      <c r="FC31" s="4">
        <v>123.3</v>
      </c>
      <c r="FD31" s="5">
        <v>132.9</v>
      </c>
      <c r="FE31" s="37">
        <f t="shared" si="90"/>
        <v>1.1308365758754864</v>
      </c>
      <c r="FF31" s="13">
        <f t="shared" si="91"/>
        <v>170.84706910217608</v>
      </c>
      <c r="FG31" s="32">
        <f t="shared" si="161"/>
        <v>0.98638132295719849</v>
      </c>
      <c r="FH31" s="32">
        <f t="shared" si="162"/>
        <v>1.0943579766536966</v>
      </c>
      <c r="FI31" s="32">
        <f t="shared" si="92"/>
        <v>0.57282274318447013</v>
      </c>
      <c r="FJ31" s="13">
        <f t="shared" si="93"/>
        <v>140.30338389731622</v>
      </c>
      <c r="FK31" s="32">
        <f t="shared" si="163"/>
        <v>0.52190516601251724</v>
      </c>
      <c r="FL31" s="32">
        <f t="shared" si="164"/>
        <v>0.56582157632332664</v>
      </c>
      <c r="FM31" s="32">
        <f t="shared" si="94"/>
        <v>0.51279632032079259</v>
      </c>
      <c r="FN31" s="13">
        <f t="shared" si="95"/>
        <v>134.1966978617279</v>
      </c>
      <c r="FO31" s="32">
        <f t="shared" si="165"/>
        <v>0.45241184101898807</v>
      </c>
      <c r="FP31" s="32">
        <f t="shared" si="166"/>
        <v>0.48873687934897986</v>
      </c>
      <c r="FQ31" s="110">
        <f t="shared" si="96"/>
        <v>0.69965953307392992</v>
      </c>
      <c r="FR31" s="34">
        <f t="shared" si="97"/>
        <v>-0.13083657587548636</v>
      </c>
      <c r="FS31" s="32">
        <f t="shared" si="167"/>
        <v>0.42717725681552987</v>
      </c>
      <c r="FT31" s="48">
        <f t="shared" si="168"/>
        <v>0.48720367967920741</v>
      </c>
      <c r="FU31" s="36">
        <f>ON!C30</f>
        <v>8224</v>
      </c>
      <c r="FV31" s="13">
        <f>ON!D30</f>
        <v>18854</v>
      </c>
      <c r="FW31" s="52">
        <f>ON!E30</f>
        <v>25437</v>
      </c>
      <c r="FX31" s="36">
        <f>Rent!DN32</f>
        <v>775</v>
      </c>
      <c r="FY31" s="13">
        <f>Rent!DO32</f>
        <v>676</v>
      </c>
      <c r="FZ31" s="13">
        <f>Rent!DP32</f>
        <v>750</v>
      </c>
      <c r="GA31" s="13">
        <f>Rent!DT32</f>
        <v>900</v>
      </c>
      <c r="GB31" s="13">
        <f>Rent!DU32</f>
        <v>820</v>
      </c>
      <c r="GC31" s="13">
        <f>Rent!DV32</f>
        <v>889</v>
      </c>
      <c r="GD31" s="13">
        <f>Rent!DZ32</f>
        <v>1087</v>
      </c>
      <c r="GE31" s="13">
        <f>Rent!EA32</f>
        <v>959</v>
      </c>
      <c r="GF31" s="52">
        <f>Rent!EB32</f>
        <v>1036</v>
      </c>
      <c r="GG31" s="32">
        <v>122.9</v>
      </c>
      <c r="GH31" s="5">
        <v>132.9</v>
      </c>
      <c r="GI31" s="37">
        <f t="shared" si="98"/>
        <v>0.83900778210116733</v>
      </c>
      <c r="GJ31" s="13">
        <f t="shared" si="99"/>
        <v>147.51950766469878</v>
      </c>
      <c r="GK31" s="32">
        <f t="shared" si="169"/>
        <v>0.72957198443579763</v>
      </c>
      <c r="GL31" s="32">
        <f t="shared" si="170"/>
        <v>0.80252918287937747</v>
      </c>
      <c r="GM31" s="32">
        <f t="shared" si="100"/>
        <v>0.46462289169407023</v>
      </c>
      <c r="GN31" s="13">
        <f t="shared" si="101"/>
        <v>136.12635598756091</v>
      </c>
      <c r="GO31" s="32">
        <f t="shared" si="171"/>
        <v>0.41370531452211734</v>
      </c>
      <c r="GP31" s="32">
        <f t="shared" si="172"/>
        <v>0.44552880025458791</v>
      </c>
      <c r="GQ31" s="32">
        <f t="shared" si="102"/>
        <v>0.41986083264535912</v>
      </c>
      <c r="GR31" s="13">
        <f t="shared" si="103"/>
        <v>137.78432991311868</v>
      </c>
      <c r="GS31" s="32">
        <f t="shared" si="173"/>
        <v>0.36843967448991627</v>
      </c>
      <c r="GT31" s="32">
        <f t="shared" si="174"/>
        <v>0.40051892911899989</v>
      </c>
      <c r="GU31" s="110">
        <f t="shared" si="104"/>
        <v>0.56979571984435795</v>
      </c>
      <c r="GV31" s="34">
        <f t="shared" si="105"/>
        <v>0.16099221789883267</v>
      </c>
      <c r="GW31" s="32">
        <f t="shared" si="175"/>
        <v>0.53537710830592977</v>
      </c>
      <c r="GX31" s="48">
        <f t="shared" si="176"/>
        <v>0.58013916735464088</v>
      </c>
      <c r="GY31" s="36">
        <f>ON!C30</f>
        <v>8224</v>
      </c>
      <c r="GZ31" s="13">
        <f>ON!D30</f>
        <v>18854</v>
      </c>
      <c r="HA31" s="52">
        <f>ON!E30</f>
        <v>25437</v>
      </c>
      <c r="HB31" s="36">
        <f>Rent!EH32</f>
        <v>575</v>
      </c>
      <c r="HC31" s="13">
        <f>Rent!EI32</f>
        <v>500</v>
      </c>
      <c r="HD31" s="13">
        <f>Rent!EJ32</f>
        <v>550</v>
      </c>
      <c r="HE31" s="13">
        <f>Rent!EN32</f>
        <v>730</v>
      </c>
      <c r="HF31" s="13">
        <f>Rent!EO32</f>
        <v>650</v>
      </c>
      <c r="HG31" s="13">
        <f>Rent!EP32</f>
        <v>700</v>
      </c>
      <c r="HH31" s="13">
        <f>Rent!ET32</f>
        <v>890</v>
      </c>
      <c r="HI31" s="13">
        <f>Rent!EU32</f>
        <v>781</v>
      </c>
      <c r="HJ31" s="52">
        <f>Rent!EV32</f>
        <v>849</v>
      </c>
      <c r="HK31" s="4">
        <v>123</v>
      </c>
      <c r="HL31" s="5">
        <v>132.9</v>
      </c>
      <c r="HM31" s="37">
        <f t="shared" si="118"/>
        <v>0.74635706669825852</v>
      </c>
      <c r="HN31" s="13">
        <f t="shared" si="106"/>
        <v>102.89201972059452</v>
      </c>
      <c r="HO31" s="32">
        <f t="shared" si="177"/>
        <v>0.63973462859850727</v>
      </c>
      <c r="HP31" s="32">
        <f t="shared" si="178"/>
        <v>0.71081625399834147</v>
      </c>
      <c r="HQ31" s="32">
        <f t="shared" si="119"/>
        <v>0.37088548910523877</v>
      </c>
      <c r="HR31" s="13">
        <f t="shared" si="107"/>
        <v>85.810856325459952</v>
      </c>
      <c r="HS31" s="32">
        <f t="shared" si="179"/>
        <v>0.31525266573945293</v>
      </c>
      <c r="HT31" s="32">
        <f t="shared" si="180"/>
        <v>0.35543192705918714</v>
      </c>
      <c r="HU31" s="32">
        <f t="shared" si="120"/>
        <v>0.32186283080346501</v>
      </c>
      <c r="HV31" s="13">
        <f t="shared" si="108"/>
        <v>82.955021354833121</v>
      </c>
      <c r="HW31" s="32">
        <f t="shared" si="181"/>
        <v>0.28133195581339904</v>
      </c>
      <c r="HX31" s="32">
        <f t="shared" si="182"/>
        <v>0.30994198521815147</v>
      </c>
      <c r="HY31" s="112">
        <f t="shared" si="109"/>
        <v>0.41938158985902146</v>
      </c>
      <c r="HZ31" s="34">
        <f t="shared" si="123"/>
        <v>0.25364293330174148</v>
      </c>
      <c r="IA31" s="32">
        <f t="shared" si="121"/>
        <v>0.62911451089476123</v>
      </c>
      <c r="IB31" s="32">
        <f t="shared" si="122"/>
        <v>0.67813716919653499</v>
      </c>
      <c r="IC31" s="36">
        <f>QU!C30</f>
        <v>8441</v>
      </c>
      <c r="ID31" s="13">
        <f>QU!D30</f>
        <v>19413</v>
      </c>
      <c r="IE31" s="52">
        <f>QU!E30</f>
        <v>25166</v>
      </c>
      <c r="IF31" s="36">
        <f>Rent!FB32</f>
        <v>525</v>
      </c>
      <c r="IG31" s="13">
        <f>Rent!FC32</f>
        <v>450</v>
      </c>
      <c r="IH31" s="13">
        <f>Rent!FD32</f>
        <v>500</v>
      </c>
      <c r="II31" s="13">
        <f>Rent!FH32</f>
        <v>600</v>
      </c>
      <c r="IJ31" s="13">
        <f>Rent!FI32</f>
        <v>510</v>
      </c>
      <c r="IK31" s="13">
        <f>Rent!FJ32</f>
        <v>575</v>
      </c>
      <c r="IL31" s="13">
        <f>Rent!FN32</f>
        <v>675</v>
      </c>
      <c r="IM31" s="13">
        <f>Rent!FO32</f>
        <v>590</v>
      </c>
      <c r="IN31" s="52">
        <f>Rent!FP32</f>
        <v>650</v>
      </c>
      <c r="IO31" s="4">
        <v>121.4</v>
      </c>
      <c r="IP31" s="5">
        <v>133.80000000000001</v>
      </c>
      <c r="IQ31" s="37">
        <f t="shared" si="110"/>
        <v>0.71081625399834147</v>
      </c>
      <c r="IR31" s="13">
        <f t="shared" si="111"/>
        <v>101.10326956672178</v>
      </c>
      <c r="IS31" s="32">
        <f t="shared" si="183"/>
        <v>0.62125340599455037</v>
      </c>
      <c r="IT31" s="32">
        <f t="shared" si="184"/>
        <v>0.68238360383840779</v>
      </c>
      <c r="IU31" s="32">
        <f t="shared" si="112"/>
        <v>0.3739762015144491</v>
      </c>
      <c r="IV31" s="13">
        <f t="shared" si="113"/>
        <v>85.430681645537021</v>
      </c>
      <c r="IW31" s="32">
        <f t="shared" si="185"/>
        <v>0.32452480296708391</v>
      </c>
      <c r="IX31" s="32">
        <f t="shared" si="186"/>
        <v>0.35852263946839746</v>
      </c>
      <c r="IY31" s="32">
        <f t="shared" si="114"/>
        <v>0.34570452197409202</v>
      </c>
      <c r="IZ31" s="13">
        <f t="shared" si="115"/>
        <v>86.760235884927567</v>
      </c>
      <c r="JA31" s="32">
        <f t="shared" si="187"/>
        <v>0.30469681316061353</v>
      </c>
      <c r="JB31" s="32">
        <f t="shared" si="188"/>
        <v>0.3313995072717158</v>
      </c>
      <c r="JC31" s="110">
        <f t="shared" si="116"/>
        <v>0.45421158630494018</v>
      </c>
      <c r="JD31" s="34">
        <f t="shared" si="117"/>
        <v>0.28918374600165853</v>
      </c>
      <c r="JE31" s="32">
        <f t="shared" si="189"/>
        <v>0.6260237984855509</v>
      </c>
      <c r="JF31" s="48">
        <f t="shared" si="190"/>
        <v>0.65429547802590804</v>
      </c>
      <c r="JG31" s="36">
        <f>QU!C30</f>
        <v>8441</v>
      </c>
      <c r="JH31" s="13">
        <f>QU!D30</f>
        <v>19413</v>
      </c>
      <c r="JI31" s="52">
        <f>QU!E30</f>
        <v>25166</v>
      </c>
      <c r="JJ31" s="36">
        <f>Rent!FV32</f>
        <v>500</v>
      </c>
      <c r="JK31" s="13">
        <f>Rent!FW32</f>
        <v>437</v>
      </c>
      <c r="JL31" s="13">
        <f>Rent!FX32</f>
        <v>480</v>
      </c>
      <c r="JM31" s="13">
        <f>Rent!GB32</f>
        <v>605</v>
      </c>
      <c r="JN31" s="13">
        <f>Rent!GC32</f>
        <v>525</v>
      </c>
      <c r="JO31" s="13">
        <f>Rent!GD32</f>
        <v>580</v>
      </c>
      <c r="JP31" s="13">
        <f>Rent!GH32</f>
        <v>725</v>
      </c>
      <c r="JQ31" s="13">
        <f>Rent!GI32</f>
        <v>639</v>
      </c>
      <c r="JR31" s="52">
        <f>Rent!GJ32</f>
        <v>695</v>
      </c>
      <c r="JS31" s="4">
        <v>121.9</v>
      </c>
      <c r="JT31" s="5">
        <v>133.80000000000001</v>
      </c>
      <c r="JU31" s="37">
        <f>(Rent!GO32*12*'City Affordability'!$D$1)/NB!C30</f>
        <v>0.69457910973997361</v>
      </c>
      <c r="JV31" s="32">
        <f>(Rent!GP32*12*'City Affordability'!$D$1)/NB!D30</f>
        <v>0.31343550599320175</v>
      </c>
      <c r="JW31" s="39">
        <f>(Rent!GQ32*12*'City Affordability'!$D$1)/NB!E30</f>
        <v>0.30727658753136461</v>
      </c>
      <c r="JX31" s="37">
        <f>(Rent!GT32*12*'City Affordability'!$D$1)/NB!C30</f>
        <v>0.57117672983693257</v>
      </c>
      <c r="JY31" s="32">
        <f>(Rent!GU32*12*'City Affordability'!$D$1)/NB!D30</f>
        <v>0.27765519708986819</v>
      </c>
      <c r="JZ31" s="32">
        <f>(Rent!GV32*12*'City Affordability'!$D$1)/NB!E30</f>
        <v>0.26674387183941323</v>
      </c>
      <c r="KA31" s="37">
        <f>(Rent!GY32*12*'City Affordability'!$D$1)/NS!C30</f>
        <v>0.79479932165065004</v>
      </c>
      <c r="KB31" s="32">
        <f>(Rent!GZ32*12*'City Affordability'!$D$1)/NS!D30</f>
        <v>0.38670694864048338</v>
      </c>
      <c r="KC31" s="32">
        <f>(Rent!HA32*12*'City Affordability'!$D$1)/NS!E30</f>
        <v>0.33780392835510947</v>
      </c>
      <c r="KD31" s="37">
        <f>(Rent!HD32*12*'City Affordability'!$D$1)/PEI!C30</f>
        <v>0.58730817088345089</v>
      </c>
      <c r="KE31" s="32">
        <f>(Rent!HE32*12*'City Affordability'!$D$1)/PEI!D30</f>
        <v>0.2857142857142857</v>
      </c>
      <c r="KF31" s="32">
        <f>(Rent!HF32*12*'City Affordability'!$D$1)/PEI!E30</f>
        <v>0.2412888722367928</v>
      </c>
      <c r="KG31" s="37">
        <f>(Rent!HI32*12*'City Affordability'!$D$1)/NFL!C30</f>
        <v>0.47738139021699155</v>
      </c>
      <c r="KH31" s="32">
        <f>(Rent!HJ32*12*'City Affordability'!$D$1)/NFL!D30</f>
        <v>0.27637472600781471</v>
      </c>
      <c r="KI31" s="39">
        <f>(Rent!HK32*12*'City Affordability'!$D$1)/NFL!E30</f>
        <v>0.2827169128234665</v>
      </c>
      <c r="KJ31" s="43">
        <v>0.4</v>
      </c>
    </row>
    <row r="32" spans="1:296" x14ac:dyDescent="0.25">
      <c r="A32" s="60">
        <v>2014</v>
      </c>
      <c r="B32" s="34">
        <f t="shared" si="52"/>
        <v>1.377703826955075</v>
      </c>
      <c r="C32" s="13">
        <f t="shared" si="53"/>
        <v>143.84919870391454</v>
      </c>
      <c r="D32" s="32">
        <f t="shared" si="124"/>
        <v>1.1227441443747601</v>
      </c>
      <c r="E32" s="32">
        <f t="shared" si="125"/>
        <v>1.3055164469473954</v>
      </c>
      <c r="F32" s="32">
        <f t="shared" si="54"/>
        <v>0.6910922035075534</v>
      </c>
      <c r="G32" s="13">
        <f t="shared" si="55"/>
        <v>123.5857151125774</v>
      </c>
      <c r="H32" s="32">
        <f t="shared" si="126"/>
        <v>0.5695433234936621</v>
      </c>
      <c r="I32" s="32">
        <f t="shared" si="127"/>
        <v>0.64247265150199684</v>
      </c>
      <c r="J32" s="32">
        <f t="shared" si="2"/>
        <v>0.65681444991789817</v>
      </c>
      <c r="K32" s="13">
        <f t="shared" si="56"/>
        <v>119.51677222613182</v>
      </c>
      <c r="L32" s="32">
        <f t="shared" si="3"/>
        <v>0.51997810618500273</v>
      </c>
      <c r="M32" s="32">
        <f t="shared" si="4"/>
        <v>0.60864805692391899</v>
      </c>
      <c r="N32" s="110">
        <f t="shared" si="57"/>
        <v>0.7295533085882504</v>
      </c>
      <c r="O32" s="34">
        <f t="shared" si="5"/>
        <v>-0.37770382695507498</v>
      </c>
      <c r="P32" s="32">
        <f t="shared" si="6"/>
        <v>0.3089077964924466</v>
      </c>
      <c r="Q32" s="48">
        <f t="shared" si="128"/>
        <v>0.34318555008210183</v>
      </c>
      <c r="R32" s="36">
        <f>BC!C31</f>
        <v>7813</v>
      </c>
      <c r="S32" s="13">
        <f>BC!D31</f>
        <v>17277</v>
      </c>
      <c r="T32" s="52">
        <f>BC!E31</f>
        <v>21924</v>
      </c>
      <c r="U32" s="36">
        <f>Rent!C33</f>
        <v>897</v>
      </c>
      <c r="V32" s="13">
        <f>Rent!D33</f>
        <v>731</v>
      </c>
      <c r="W32" s="13">
        <f>Rent!E33</f>
        <v>850</v>
      </c>
      <c r="X32" s="13">
        <f>Rent!I33</f>
        <v>995</v>
      </c>
      <c r="Y32" s="13">
        <f>Rent!J33</f>
        <v>820</v>
      </c>
      <c r="Z32" s="13">
        <f>Rent!K33</f>
        <v>925</v>
      </c>
      <c r="AA32" s="13">
        <f>Rent!O33</f>
        <v>1200</v>
      </c>
      <c r="AB32" s="13">
        <f>Rent!P33</f>
        <v>950</v>
      </c>
      <c r="AC32" s="52">
        <f>Rent!Q33</f>
        <v>1112</v>
      </c>
      <c r="AD32" s="4">
        <v>120.5</v>
      </c>
      <c r="AE32" s="5">
        <v>129.5</v>
      </c>
      <c r="AF32" s="37">
        <f>(Rent!V33*12*'City Affordability'!$D$1)/BC!C31</f>
        <v>0.74030462050428769</v>
      </c>
      <c r="AG32" s="32">
        <f>(Rent!W33*12*'City Affordability'!$D$1)/BC!D31</f>
        <v>0.39266076286392315</v>
      </c>
      <c r="AH32" s="39">
        <f>(Rent!X33*12*'City Affordability'!$D$1)/BC!E31</f>
        <v>0.40029191753329685</v>
      </c>
      <c r="AI32" s="37">
        <f t="shared" si="58"/>
        <v>1.3862148633038121</v>
      </c>
      <c r="AJ32" s="13">
        <f t="shared" si="59"/>
        <v>163.39182573298859</v>
      </c>
      <c r="AK32" s="32">
        <f t="shared" si="129"/>
        <v>1.0781671159029649</v>
      </c>
      <c r="AL32" s="32">
        <f t="shared" si="130"/>
        <v>1.3477088948787062</v>
      </c>
      <c r="AM32" s="32">
        <f t="shared" si="60"/>
        <v>0.81198123421147606</v>
      </c>
      <c r="AN32" s="13">
        <f t="shared" si="61"/>
        <v>155.7237158667148</v>
      </c>
      <c r="AO32" s="32">
        <f t="shared" si="131"/>
        <v>0.70371706964994585</v>
      </c>
      <c r="AP32" s="32">
        <f t="shared" si="132"/>
        <v>0.7802237459400938</v>
      </c>
      <c r="AQ32" s="32">
        <f t="shared" si="62"/>
        <v>0.66972910316404066</v>
      </c>
      <c r="AR32" s="13">
        <f t="shared" si="63"/>
        <v>152.80500392915206</v>
      </c>
      <c r="AS32" s="32">
        <f t="shared" si="133"/>
        <v>0.57442150002146564</v>
      </c>
      <c r="AT32" s="32">
        <f t="shared" si="134"/>
        <v>0.64860687760271329</v>
      </c>
      <c r="AU32" s="110">
        <f t="shared" si="64"/>
        <v>0.85868309587986136</v>
      </c>
      <c r="AV32" s="34">
        <f t="shared" si="65"/>
        <v>-0.38621486330381205</v>
      </c>
      <c r="AW32" s="32">
        <f t="shared" si="135"/>
        <v>0.18801876578852394</v>
      </c>
      <c r="AX32" s="48">
        <f t="shared" si="136"/>
        <v>0.33027089683595934</v>
      </c>
      <c r="AY32" s="36">
        <f>AB!D31</f>
        <v>7791</v>
      </c>
      <c r="AZ32" s="13">
        <f>AB!E31</f>
        <v>16626</v>
      </c>
      <c r="BA32" s="52">
        <f>AB!F31</f>
        <v>23293</v>
      </c>
      <c r="BB32" s="36">
        <f>Rent!AB33</f>
        <v>900</v>
      </c>
      <c r="BC32" s="13">
        <f>Rent!AC33</f>
        <v>700</v>
      </c>
      <c r="BD32" s="13">
        <f>Rent!AD33</f>
        <v>875</v>
      </c>
      <c r="BE32" s="13">
        <f>Rent!AH33</f>
        <v>1125</v>
      </c>
      <c r="BF32" s="13">
        <f>Rent!AI33</f>
        <v>975</v>
      </c>
      <c r="BG32" s="13">
        <f>Rent!AJ33</f>
        <v>1081</v>
      </c>
      <c r="BH32" s="13">
        <f>Rent!AN33</f>
        <v>1300</v>
      </c>
      <c r="BI32" s="13">
        <f>Rent!AO33</f>
        <v>1115</v>
      </c>
      <c r="BJ32" s="52">
        <f>Rent!AP33</f>
        <v>1259</v>
      </c>
      <c r="BK32" s="103">
        <v>132.69999999999999</v>
      </c>
      <c r="BL32" s="5">
        <v>134.6</v>
      </c>
      <c r="BM32" s="37">
        <f t="shared" si="66"/>
        <v>1.3092029264536003</v>
      </c>
      <c r="BN32" s="13">
        <f t="shared" si="67"/>
        <v>163.6668961466805</v>
      </c>
      <c r="BO32" s="32">
        <f t="shared" si="137"/>
        <v>1.0781671159029649</v>
      </c>
      <c r="BP32" s="32">
        <f t="shared" si="138"/>
        <v>1.2321909896033885</v>
      </c>
      <c r="BQ32" s="32">
        <f t="shared" si="68"/>
        <v>0.70371706964994585</v>
      </c>
      <c r="BR32" s="13">
        <f t="shared" si="69"/>
        <v>153.75252958992093</v>
      </c>
      <c r="BS32" s="32">
        <f t="shared" si="139"/>
        <v>0.61349693251533743</v>
      </c>
      <c r="BT32" s="32">
        <f t="shared" si="140"/>
        <v>0.66762901479610248</v>
      </c>
      <c r="BU32" s="32">
        <f t="shared" si="70"/>
        <v>0.63315159060661996</v>
      </c>
      <c r="BV32" s="13">
        <f t="shared" si="71"/>
        <v>167.80648974612825</v>
      </c>
      <c r="BW32" s="32">
        <f t="shared" si="141"/>
        <v>0.53835916369724812</v>
      </c>
      <c r="BX32" s="32">
        <f t="shared" si="142"/>
        <v>0.60533207401365219</v>
      </c>
      <c r="BY32" s="110">
        <f t="shared" si="72"/>
        <v>0.80477474008471317</v>
      </c>
      <c r="BZ32" s="34">
        <f t="shared" si="73"/>
        <v>-0.30920292645360026</v>
      </c>
      <c r="CA32" s="32">
        <f t="shared" si="143"/>
        <v>0.29628293035005415</v>
      </c>
      <c r="CB32" s="48">
        <f t="shared" si="144"/>
        <v>0.36684840939338004</v>
      </c>
      <c r="CC32" s="13">
        <f>AB!D31</f>
        <v>7791</v>
      </c>
      <c r="CD32" s="13">
        <f>AB!E31</f>
        <v>16626</v>
      </c>
      <c r="CE32" s="52">
        <f>AB!F31</f>
        <v>23293</v>
      </c>
      <c r="CF32" s="36">
        <f>Rent!AV33</f>
        <v>850</v>
      </c>
      <c r="CG32" s="13">
        <f>Rent!AW33</f>
        <v>700</v>
      </c>
      <c r="CH32" s="13">
        <f>Rent!AX33</f>
        <v>800</v>
      </c>
      <c r="CI32" s="13">
        <f>Rent!BB33</f>
        <v>975</v>
      </c>
      <c r="CJ32" s="13">
        <f>Rent!BC33</f>
        <v>850</v>
      </c>
      <c r="CK32" s="13">
        <f>Rent!BD33</f>
        <v>925</v>
      </c>
      <c r="CL32" s="13">
        <f>Rent!BH33</f>
        <v>1229</v>
      </c>
      <c r="CM32" s="13">
        <f>Rent!BI33</f>
        <v>1045</v>
      </c>
      <c r="CN32" s="52">
        <f>Rent!BJ33</f>
        <v>1175</v>
      </c>
      <c r="CO32" s="4">
        <v>131.80000000000001</v>
      </c>
      <c r="CP32" s="5">
        <v>134.6</v>
      </c>
      <c r="CQ32" s="37">
        <f>(Rent!BO33*12*'City Affordability'!$D$1)/SK!C31</f>
        <v>0.6181211784324625</v>
      </c>
      <c r="CR32" s="32">
        <f>(Rent!BP33*12*'City Affordability'!$D$1)/SK!D31</f>
        <v>0.3733140406180559</v>
      </c>
      <c r="CS32" s="39">
        <f>(Rent!BQ33*12*'City Affordability'!$D$1)/SK!E31</f>
        <v>0.33573587537781913</v>
      </c>
      <c r="CT32" s="37">
        <f>(Rent!BT33*12*'City Affordability'!$D$1)/SK!C31</f>
        <v>0.6163424124513619</v>
      </c>
      <c r="CU32" s="32">
        <f>(Rent!BU33*12*'City Affordability'!$D$1)/SK!D31</f>
        <v>0.36545914939796392</v>
      </c>
      <c r="CV32" s="39">
        <f>(Rent!BV33*12*'City Affordability'!$D$1)/SK!E31</f>
        <v>0.33790591335348369</v>
      </c>
      <c r="CW32" s="37">
        <f t="shared" si="74"/>
        <v>0.90307512650836896</v>
      </c>
      <c r="CX32" s="13">
        <f t="shared" si="75"/>
        <v>164.0461052722633</v>
      </c>
      <c r="CY32" s="32">
        <f t="shared" si="145"/>
        <v>0.71934604904632149</v>
      </c>
      <c r="CZ32" s="32">
        <f t="shared" si="146"/>
        <v>0.84235110938108215</v>
      </c>
      <c r="DA32" s="32">
        <f t="shared" si="76"/>
        <v>0.60620155038759693</v>
      </c>
      <c r="DB32" s="13">
        <f t="shared" si="77"/>
        <v>126.6055546327058</v>
      </c>
      <c r="DC32" s="32">
        <f t="shared" si="147"/>
        <v>0.49612403100775193</v>
      </c>
      <c r="DD32" s="32">
        <f t="shared" si="148"/>
        <v>0.56356589147286817</v>
      </c>
      <c r="DE32" s="32">
        <f t="shared" si="78"/>
        <v>0.52683710346673807</v>
      </c>
      <c r="DF32" s="13">
        <f t="shared" si="79"/>
        <v>153.25415804374268</v>
      </c>
      <c r="DG32" s="32">
        <f t="shared" si="149"/>
        <v>0.43903091955561502</v>
      </c>
      <c r="DH32" s="32">
        <f t="shared" si="150"/>
        <v>0.50595636460982463</v>
      </c>
      <c r="DI32" s="110">
        <f t="shared" si="80"/>
        <v>0.6383806928766057</v>
      </c>
      <c r="DJ32" s="34">
        <f t="shared" si="81"/>
        <v>9.6924873491631036E-2</v>
      </c>
      <c r="DK32" s="32">
        <f t="shared" si="151"/>
        <v>0.39379844961240307</v>
      </c>
      <c r="DL32" s="48">
        <f t="shared" si="152"/>
        <v>0.47316289653326193</v>
      </c>
      <c r="DM32" s="36">
        <f>MN!C31</f>
        <v>7707</v>
      </c>
      <c r="DN32" s="13">
        <f>MN!D31</f>
        <v>15480</v>
      </c>
      <c r="DO32" s="52">
        <f>MN!E31</f>
        <v>22413</v>
      </c>
      <c r="DP32" s="36">
        <f>Rent!BZ33</f>
        <v>580</v>
      </c>
      <c r="DQ32" s="13">
        <f>Rent!CA33</f>
        <v>462</v>
      </c>
      <c r="DR32" s="13">
        <f>Rent!CB33</f>
        <v>541</v>
      </c>
      <c r="DS32" s="13">
        <f>Rent!CF33</f>
        <v>782</v>
      </c>
      <c r="DT32" s="13">
        <f>Rent!CG33</f>
        <v>640</v>
      </c>
      <c r="DU32" s="13">
        <f>Rent!CH33</f>
        <v>727</v>
      </c>
      <c r="DV32" s="13">
        <f>Rent!CL33</f>
        <v>984</v>
      </c>
      <c r="DW32" s="13">
        <f>Rent!CM33</f>
        <v>820</v>
      </c>
      <c r="DX32" s="52">
        <f>Rent!CN33</f>
        <v>945</v>
      </c>
      <c r="DY32" s="4">
        <v>124.9</v>
      </c>
      <c r="DZ32" s="5">
        <v>136.69999999999999</v>
      </c>
      <c r="EA32" s="37">
        <f t="shared" si="82"/>
        <v>1.2540260961561067</v>
      </c>
      <c r="EB32" s="13">
        <f t="shared" si="83"/>
        <v>176.39246381276271</v>
      </c>
      <c r="EC32" s="32">
        <f t="shared" si="153"/>
        <v>1.0508992594334077</v>
      </c>
      <c r="ED32" s="32">
        <f t="shared" si="154"/>
        <v>1.1834959445162807</v>
      </c>
      <c r="EE32" s="32">
        <f t="shared" si="84"/>
        <v>0.63655462184873945</v>
      </c>
      <c r="EF32" s="13">
        <f>EE32/$EE$8*100</f>
        <v>148.48899559823928</v>
      </c>
      <c r="EG32" s="32">
        <f t="shared" si="155"/>
        <v>0.55840336134453783</v>
      </c>
      <c r="EH32" s="32">
        <f t="shared" si="156"/>
        <v>0.60819327731092432</v>
      </c>
      <c r="EI32" s="32">
        <f t="shared" si="86"/>
        <v>0.54719667526070725</v>
      </c>
      <c r="EJ32" s="13">
        <f t="shared" si="87"/>
        <v>141.84179220488843</v>
      </c>
      <c r="EK32" s="32">
        <f t="shared" si="157"/>
        <v>0.47331357986685652</v>
      </c>
      <c r="EL32" s="32">
        <f t="shared" si="158"/>
        <v>0.52087582252664799</v>
      </c>
      <c r="EM32" s="110">
        <f t="shared" si="88"/>
        <v>0.72293405430821678</v>
      </c>
      <c r="EN32" s="34">
        <f t="shared" si="89"/>
        <v>-0.25402609615610672</v>
      </c>
      <c r="EO32" s="32">
        <f t="shared" si="159"/>
        <v>0.36344537815126055</v>
      </c>
      <c r="EP32" s="48">
        <f t="shared" si="160"/>
        <v>0.45280332473929275</v>
      </c>
      <c r="EQ32" s="36">
        <f>ON!C31</f>
        <v>8507</v>
      </c>
      <c r="ER32" s="13">
        <f>ON!D31</f>
        <v>19040</v>
      </c>
      <c r="ES32" s="52">
        <f>ON!E31</f>
        <v>25987</v>
      </c>
      <c r="ET32" s="36">
        <f>Rent!CT33</f>
        <v>889</v>
      </c>
      <c r="EU32" s="13">
        <f>Rent!CU33</f>
        <v>745</v>
      </c>
      <c r="EV32" s="13">
        <f>Rent!CV33</f>
        <v>839</v>
      </c>
      <c r="EW32" s="13">
        <f>Rent!CZ33</f>
        <v>1010</v>
      </c>
      <c r="EX32" s="13">
        <f>Rent!DA33</f>
        <v>886</v>
      </c>
      <c r="EY32" s="13">
        <f>Rent!DB33</f>
        <v>965</v>
      </c>
      <c r="EZ32" s="13">
        <f>Rent!DF33</f>
        <v>1185</v>
      </c>
      <c r="FA32" s="13">
        <f>Rent!DG33</f>
        <v>1025</v>
      </c>
      <c r="FB32" s="52">
        <f>Rent!DH33</f>
        <v>1128</v>
      </c>
      <c r="FC32" s="4">
        <v>126.4</v>
      </c>
      <c r="FD32" s="5">
        <v>136.19999999999999</v>
      </c>
      <c r="FE32" s="37">
        <f t="shared" si="90"/>
        <v>1.1101445868108617</v>
      </c>
      <c r="FF32" s="13">
        <f t="shared" si="91"/>
        <v>167.72091828515948</v>
      </c>
      <c r="FG32" s="32">
        <f t="shared" si="161"/>
        <v>0.98742212295756437</v>
      </c>
      <c r="FH32" s="32">
        <f t="shared" si="162"/>
        <v>1.0762901140237451</v>
      </c>
      <c r="FI32" s="32">
        <f t="shared" si="92"/>
        <v>0.5672268907563025</v>
      </c>
      <c r="FJ32" s="13">
        <f t="shared" si="93"/>
        <v>138.9327731092437</v>
      </c>
      <c r="FK32" s="32">
        <f t="shared" si="163"/>
        <v>0.51995798319327735</v>
      </c>
      <c r="FL32" s="32">
        <f t="shared" si="164"/>
        <v>0.55462184873949583</v>
      </c>
      <c r="FM32" s="32">
        <f t="shared" si="94"/>
        <v>0.50332858737060837</v>
      </c>
      <c r="FN32" s="13">
        <f t="shared" si="95"/>
        <v>131.71903090546624</v>
      </c>
      <c r="FO32" s="32">
        <f t="shared" si="165"/>
        <v>0.43868087890098895</v>
      </c>
      <c r="FP32" s="32">
        <f t="shared" si="166"/>
        <v>0.48439604417593413</v>
      </c>
      <c r="FQ32" s="110">
        <f t="shared" si="96"/>
        <v>0.67003644057834721</v>
      </c>
      <c r="FR32" s="34">
        <f t="shared" si="97"/>
        <v>-0.1101445868108617</v>
      </c>
      <c r="FS32" s="32">
        <f t="shared" si="167"/>
        <v>0.4327731092436975</v>
      </c>
      <c r="FT32" s="48">
        <f t="shared" si="168"/>
        <v>0.49667141262939163</v>
      </c>
      <c r="FU32" s="36">
        <f>ON!C31</f>
        <v>8507</v>
      </c>
      <c r="FV32" s="13">
        <f>ON!D31</f>
        <v>19040</v>
      </c>
      <c r="FW32" s="52">
        <f>ON!E31</f>
        <v>25987</v>
      </c>
      <c r="FX32" s="36">
        <f>Rent!DN33</f>
        <v>787</v>
      </c>
      <c r="FY32" s="13">
        <f>Rent!DO33</f>
        <v>700</v>
      </c>
      <c r="FZ32" s="13">
        <f>Rent!DP33</f>
        <v>763</v>
      </c>
      <c r="GA32" s="13">
        <f>Rent!DT33</f>
        <v>900</v>
      </c>
      <c r="GB32" s="13">
        <f>Rent!DU33</f>
        <v>825</v>
      </c>
      <c r="GC32" s="13">
        <f>Rent!DV33</f>
        <v>880</v>
      </c>
      <c r="GD32" s="13">
        <f>Rent!DZ33</f>
        <v>1090</v>
      </c>
      <c r="GE32" s="13">
        <f>Rent!EA33</f>
        <v>950</v>
      </c>
      <c r="GF32" s="52">
        <f>Rent!EB33</f>
        <v>1049</v>
      </c>
      <c r="GG32" s="32">
        <v>125.3</v>
      </c>
      <c r="GH32" s="5">
        <v>136.19999999999999</v>
      </c>
      <c r="GI32" s="37">
        <f t="shared" si="98"/>
        <v>0.81673915598918534</v>
      </c>
      <c r="GJ32" s="13">
        <f t="shared" si="99"/>
        <v>143.60410088243759</v>
      </c>
      <c r="GK32" s="32">
        <f t="shared" si="169"/>
        <v>0.67991066180792292</v>
      </c>
      <c r="GL32" s="32">
        <f t="shared" si="170"/>
        <v>0.78570588926766194</v>
      </c>
      <c r="GM32" s="32">
        <f t="shared" si="100"/>
        <v>0.47647058823529409</v>
      </c>
      <c r="GN32" s="13">
        <f t="shared" si="101"/>
        <v>139.59752321981424</v>
      </c>
      <c r="GO32" s="32">
        <f t="shared" si="171"/>
        <v>0.4147058823529412</v>
      </c>
      <c r="GP32" s="32">
        <f t="shared" si="172"/>
        <v>0.45378151260504201</v>
      </c>
      <c r="GQ32" s="32">
        <f t="shared" si="102"/>
        <v>0.41790125832146841</v>
      </c>
      <c r="GR32" s="13">
        <f t="shared" si="103"/>
        <v>137.14126293916189</v>
      </c>
      <c r="GS32" s="32">
        <f t="shared" si="173"/>
        <v>0.36941547696925386</v>
      </c>
      <c r="GT32" s="32">
        <f t="shared" si="174"/>
        <v>0.40404817793512143</v>
      </c>
      <c r="GU32" s="110">
        <f t="shared" si="104"/>
        <v>0.5642412131186082</v>
      </c>
      <c r="GV32" s="34">
        <f t="shared" si="105"/>
        <v>0.18326084401081466</v>
      </c>
      <c r="GW32" s="32">
        <f t="shared" si="175"/>
        <v>0.52352941176470591</v>
      </c>
      <c r="GX32" s="48">
        <f t="shared" si="176"/>
        <v>0.58209874167853159</v>
      </c>
      <c r="GY32" s="36">
        <f>ON!C31</f>
        <v>8507</v>
      </c>
      <c r="GZ32" s="13">
        <f>ON!D31</f>
        <v>19040</v>
      </c>
      <c r="HA32" s="52">
        <f>ON!E31</f>
        <v>25987</v>
      </c>
      <c r="HB32" s="36">
        <f>Rent!EH33</f>
        <v>579</v>
      </c>
      <c r="HC32" s="13">
        <f>Rent!EI33</f>
        <v>482</v>
      </c>
      <c r="HD32" s="13">
        <f>Rent!EJ33</f>
        <v>557</v>
      </c>
      <c r="HE32" s="13">
        <f>Rent!EN33</f>
        <v>756</v>
      </c>
      <c r="HF32" s="13">
        <f>Rent!EO33</f>
        <v>658</v>
      </c>
      <c r="HG32" s="13">
        <f>Rent!EP33</f>
        <v>720</v>
      </c>
      <c r="HH32" s="13">
        <f>Rent!ET33</f>
        <v>905</v>
      </c>
      <c r="HI32" s="13">
        <f>Rent!EU33</f>
        <v>800</v>
      </c>
      <c r="HJ32" s="52">
        <f>Rent!EV33</f>
        <v>875</v>
      </c>
      <c r="HK32" s="4">
        <v>125.9</v>
      </c>
      <c r="HL32" s="5">
        <v>136.19999999999999</v>
      </c>
      <c r="HM32" s="37">
        <f t="shared" si="118"/>
        <v>0.7458660724756655</v>
      </c>
      <c r="HN32" s="13">
        <f t="shared" si="106"/>
        <v>102.82433176065166</v>
      </c>
      <c r="HO32" s="32">
        <f t="shared" si="177"/>
        <v>0.63328251436613114</v>
      </c>
      <c r="HP32" s="32">
        <f t="shared" si="178"/>
        <v>0.70364723818459007</v>
      </c>
      <c r="HQ32" s="32">
        <f t="shared" si="119"/>
        <v>0.37040816326530612</v>
      </c>
      <c r="HR32" s="13">
        <f t="shared" si="107"/>
        <v>85.700418628990064</v>
      </c>
      <c r="HS32" s="32">
        <f t="shared" si="179"/>
        <v>0.3183673469387755</v>
      </c>
      <c r="HT32" s="32">
        <f t="shared" si="180"/>
        <v>0.35204081632653061</v>
      </c>
      <c r="HU32" s="32">
        <f t="shared" si="120"/>
        <v>0.32790752535975465</v>
      </c>
      <c r="HV32" s="13">
        <f t="shared" si="108"/>
        <v>84.51294515966859</v>
      </c>
      <c r="HW32" s="32">
        <f t="shared" si="181"/>
        <v>0.28072658645907056</v>
      </c>
      <c r="HX32" s="32">
        <f t="shared" si="182"/>
        <v>0.3066761028544468</v>
      </c>
      <c r="HY32" s="112">
        <f t="shared" si="109"/>
        <v>0.41867010671983113</v>
      </c>
      <c r="HZ32" s="34">
        <f t="shared" si="123"/>
        <v>0.2541339275243345</v>
      </c>
      <c r="IA32" s="32">
        <f t="shared" ref="IA32" si="191">1-HQ32</f>
        <v>0.62959183673469388</v>
      </c>
      <c r="IB32" s="32">
        <f t="shared" ref="IB32" si="192">1-HU32</f>
        <v>0.67209247464024535</v>
      </c>
      <c r="IC32" s="36">
        <f>QU!C31</f>
        <v>8527</v>
      </c>
      <c r="ID32" s="13">
        <f>QU!D31</f>
        <v>19600</v>
      </c>
      <c r="IE32" s="52">
        <f>QU!E31</f>
        <v>25434</v>
      </c>
      <c r="IF32" s="36">
        <f>Rent!FB33</f>
        <v>530</v>
      </c>
      <c r="IG32" s="13">
        <f>Rent!FC33</f>
        <v>450</v>
      </c>
      <c r="IH32" s="13">
        <f>Rent!FD33</f>
        <v>500</v>
      </c>
      <c r="II32" s="13">
        <f>Rent!FH33</f>
        <v>605</v>
      </c>
      <c r="IJ32" s="13">
        <f>Rent!FI33</f>
        <v>520</v>
      </c>
      <c r="IK32" s="13">
        <f>Rent!FJ33</f>
        <v>575</v>
      </c>
      <c r="IL32" s="13">
        <f>Rent!FN33</f>
        <v>695</v>
      </c>
      <c r="IM32" s="13">
        <f>Rent!FO33</f>
        <v>595</v>
      </c>
      <c r="IN32" s="52">
        <f>Rent!FP33</f>
        <v>650</v>
      </c>
      <c r="IO32" s="4">
        <v>123.2</v>
      </c>
      <c r="IP32" s="5">
        <v>136.80000000000001</v>
      </c>
      <c r="IQ32" s="37">
        <f t="shared" si="110"/>
        <v>0.72053477190102033</v>
      </c>
      <c r="IR32" s="13">
        <f t="shared" si="111"/>
        <v>102.48558733137132</v>
      </c>
      <c r="IS32" s="32">
        <f t="shared" si="183"/>
        <v>0.64735545912982295</v>
      </c>
      <c r="IT32" s="32">
        <f t="shared" si="184"/>
        <v>0.70364723818459007</v>
      </c>
      <c r="IU32" s="32">
        <f t="shared" si="112"/>
        <v>0.3777551020408163</v>
      </c>
      <c r="IV32" s="13">
        <f t="shared" si="113"/>
        <v>86.293929217256519</v>
      </c>
      <c r="IW32" s="32">
        <f t="shared" si="185"/>
        <v>0.32448979591836735</v>
      </c>
      <c r="IX32" s="32">
        <f t="shared" si="186"/>
        <v>0.36306122448979594</v>
      </c>
      <c r="IY32" s="32">
        <f t="shared" si="114"/>
        <v>0.3491389478650625</v>
      </c>
      <c r="IZ32" s="13">
        <f t="shared" si="115"/>
        <v>87.622161551182614</v>
      </c>
      <c r="JA32" s="32">
        <f t="shared" si="187"/>
        <v>0.3066761028544468</v>
      </c>
      <c r="JB32" s="32">
        <f t="shared" si="188"/>
        <v>0.33073838169379571</v>
      </c>
      <c r="JC32" s="110">
        <f t="shared" si="116"/>
        <v>0.4573707048199836</v>
      </c>
      <c r="JD32" s="34">
        <f t="shared" si="117"/>
        <v>0.27946522809897967</v>
      </c>
      <c r="JE32" s="32">
        <f t="shared" si="189"/>
        <v>0.6222448979591837</v>
      </c>
      <c r="JF32" s="48">
        <f t="shared" si="190"/>
        <v>0.6508610521349375</v>
      </c>
      <c r="JG32" s="36">
        <f>QU!C31</f>
        <v>8527</v>
      </c>
      <c r="JH32" s="13">
        <f>QU!D31</f>
        <v>19600</v>
      </c>
      <c r="JI32" s="52">
        <f>QU!E31</f>
        <v>25434</v>
      </c>
      <c r="JJ32" s="36">
        <f>Rent!FV33</f>
        <v>512</v>
      </c>
      <c r="JK32" s="13">
        <f>Rent!FW33</f>
        <v>460</v>
      </c>
      <c r="JL32" s="13">
        <f>Rent!FX33</f>
        <v>500</v>
      </c>
      <c r="JM32" s="13">
        <f>Rent!GB33</f>
        <v>617</v>
      </c>
      <c r="JN32" s="13">
        <f>Rent!GC33</f>
        <v>530</v>
      </c>
      <c r="JO32" s="13">
        <f>Rent!GD33</f>
        <v>593</v>
      </c>
      <c r="JP32" s="13">
        <f>Rent!GH33</f>
        <v>740</v>
      </c>
      <c r="JQ32" s="13">
        <f>Rent!GI33</f>
        <v>650</v>
      </c>
      <c r="JR32" s="52">
        <f>Rent!GJ33</f>
        <v>701</v>
      </c>
      <c r="JS32" s="4">
        <v>123.5</v>
      </c>
      <c r="JT32" s="5">
        <v>136.80000000000001</v>
      </c>
      <c r="JU32" s="37">
        <f>(Rent!GO33*12*'City Affordability'!$D$1)/NB!C31</f>
        <v>0.71883717515783296</v>
      </c>
      <c r="JV32" s="32">
        <f>(Rent!GP33*12*'City Affordability'!$D$1)/NB!D31</f>
        <v>0.30943225514589462</v>
      </c>
      <c r="JW32" s="39">
        <f>(Rent!GQ33*12*'City Affordability'!$D$1)/NB!E31</f>
        <v>0.30096463022508041</v>
      </c>
      <c r="JX32" s="37">
        <f>(Rent!GT33*12*'City Affordability'!$D$1)/NB!C31</f>
        <v>0.57906327998825424</v>
      </c>
      <c r="JY32" s="32">
        <f>(Rent!GU33*12*'City Affordability'!$D$1)/NB!D31</f>
        <v>0.27097941642162404</v>
      </c>
      <c r="JZ32" s="32">
        <f>(Rent!GV33*12*'City Affordability'!$D$1)/NB!E31</f>
        <v>0.26201194304088193</v>
      </c>
      <c r="KA32" s="37">
        <f>(Rent!GY33*12*'City Affordability'!$D$1)/NS!C31</f>
        <v>0.79754942912837645</v>
      </c>
      <c r="KB32" s="32">
        <f>(Rent!GZ33*12*'City Affordability'!$D$1)/NS!D31</f>
        <v>0.390625</v>
      </c>
      <c r="KC32" s="32">
        <f>(Rent!HA33*12*'City Affordability'!$D$1)/NS!E31</f>
        <v>0.34313516281848833</v>
      </c>
      <c r="KD32" s="37">
        <f>(Rent!HD33*12*'City Affordability'!$D$1)/PEI!C31</f>
        <v>0.55645697566165708</v>
      </c>
      <c r="KE32" s="32">
        <f>(Rent!HE33*12*'City Affordability'!$D$1)/PEI!D31</f>
        <v>0.28962396293502857</v>
      </c>
      <c r="KF32" s="32">
        <f>(Rent!HF33*12*'City Affordability'!$D$1)/PEI!E31</f>
        <v>0.24581497797356827</v>
      </c>
      <c r="KG32" s="37">
        <f>(Rent!HI33*12*'City Affordability'!$D$1)/NFL!C31</f>
        <v>0.46035342093339376</v>
      </c>
      <c r="KH32" s="32">
        <f>(Rent!HJ33*12*'City Affordability'!$D$1)/NFL!D31</f>
        <v>0.28418180107273927</v>
      </c>
      <c r="KI32" s="39">
        <f>(Rent!HK33*12*'City Affordability'!$D$1)/NFL!E31</f>
        <v>0.28796363931499069</v>
      </c>
      <c r="KJ32" s="43">
        <v>0.4</v>
      </c>
    </row>
    <row r="33" spans="1:296" ht="15.75" thickBot="1" x14ac:dyDescent="0.3">
      <c r="A33" s="61">
        <v>2015</v>
      </c>
      <c r="B33" s="35" t="s">
        <v>26</v>
      </c>
      <c r="C33" s="108" t="s">
        <v>26</v>
      </c>
      <c r="D33" s="33" t="s">
        <v>26</v>
      </c>
      <c r="E33" s="33" t="s">
        <v>26</v>
      </c>
      <c r="F33" s="33" t="s">
        <v>26</v>
      </c>
      <c r="G33" s="33" t="s">
        <v>26</v>
      </c>
      <c r="H33" s="33" t="s">
        <v>26</v>
      </c>
      <c r="I33" s="33" t="s">
        <v>26</v>
      </c>
      <c r="J33" s="33" t="s">
        <v>26</v>
      </c>
      <c r="K33" s="33" t="s">
        <v>26</v>
      </c>
      <c r="L33" s="33" t="s">
        <v>26</v>
      </c>
      <c r="M33" s="33" t="s">
        <v>26</v>
      </c>
      <c r="N33" s="111" t="s">
        <v>26</v>
      </c>
      <c r="O33" s="35" t="s">
        <v>26</v>
      </c>
      <c r="P33" s="33" t="s">
        <v>26</v>
      </c>
      <c r="Q33" s="49" t="s">
        <v>26</v>
      </c>
      <c r="R33" s="35" t="s">
        <v>26</v>
      </c>
      <c r="S33" s="33" t="s">
        <v>26</v>
      </c>
      <c r="T33" s="49" t="s">
        <v>26</v>
      </c>
      <c r="U33" s="46">
        <f>Rent!C34</f>
        <v>920</v>
      </c>
      <c r="V33" s="15">
        <f>Rent!D34</f>
        <v>750</v>
      </c>
      <c r="W33" s="15">
        <f>Rent!E34</f>
        <v>870</v>
      </c>
      <c r="X33" s="15">
        <f>Rent!I34</f>
        <v>1010</v>
      </c>
      <c r="Y33" s="15">
        <f>Rent!J34</f>
        <v>840</v>
      </c>
      <c r="Z33" s="15">
        <f>Rent!K34</f>
        <v>950</v>
      </c>
      <c r="AA33" s="15">
        <f>Rent!O34</f>
        <v>1238</v>
      </c>
      <c r="AB33" s="15">
        <f>Rent!P34</f>
        <v>981</v>
      </c>
      <c r="AC33" s="53">
        <f>Rent!Q34</f>
        <v>1150</v>
      </c>
      <c r="AD33" s="6">
        <v>121.9</v>
      </c>
      <c r="AE33" s="7">
        <v>134.5</v>
      </c>
      <c r="AF33" s="33" t="s">
        <v>26</v>
      </c>
      <c r="AG33" s="33" t="s">
        <v>26</v>
      </c>
      <c r="AH33" s="40" t="s">
        <v>26</v>
      </c>
      <c r="AI33" s="38" t="s">
        <v>26</v>
      </c>
      <c r="AJ33" s="33" t="s">
        <v>26</v>
      </c>
      <c r="AK33" s="33" t="s">
        <v>26</v>
      </c>
      <c r="AL33" s="33" t="s">
        <v>26</v>
      </c>
      <c r="AM33" s="33" t="s">
        <v>26</v>
      </c>
      <c r="AN33" s="33" t="s">
        <v>26</v>
      </c>
      <c r="AO33" s="33" t="s">
        <v>26</v>
      </c>
      <c r="AP33" s="33" t="s">
        <v>26</v>
      </c>
      <c r="AQ33" s="33" t="s">
        <v>26</v>
      </c>
      <c r="AR33" s="33" t="s">
        <v>26</v>
      </c>
      <c r="AS33" s="33" t="s">
        <v>26</v>
      </c>
      <c r="AT33" s="33" t="s">
        <v>26</v>
      </c>
      <c r="AU33" s="111" t="s">
        <v>26</v>
      </c>
      <c r="AV33" s="35" t="s">
        <v>26</v>
      </c>
      <c r="AW33" s="33" t="s">
        <v>26</v>
      </c>
      <c r="AX33" s="49" t="s">
        <v>26</v>
      </c>
      <c r="AY33" s="35" t="s">
        <v>26</v>
      </c>
      <c r="AZ33" s="33" t="s">
        <v>26</v>
      </c>
      <c r="BA33" s="49" t="s">
        <v>26</v>
      </c>
      <c r="BB33" s="46">
        <f>Rent!AB34</f>
        <v>950</v>
      </c>
      <c r="BC33" s="15">
        <f>Rent!AC34</f>
        <v>725</v>
      </c>
      <c r="BD33" s="15">
        <f>Rent!AD34</f>
        <v>880</v>
      </c>
      <c r="BE33" s="15">
        <f>Rent!AH34</f>
        <v>1100</v>
      </c>
      <c r="BF33" s="15">
        <f>Rent!AI34</f>
        <v>950</v>
      </c>
      <c r="BG33" s="15">
        <f>Rent!AJ34</f>
        <v>1069</v>
      </c>
      <c r="BH33" s="15">
        <f>Rent!AN34</f>
        <v>1300</v>
      </c>
      <c r="BI33" s="15">
        <f>Rent!AO34</f>
        <v>1140</v>
      </c>
      <c r="BJ33" s="53">
        <f>Rent!AP34</f>
        <v>1252</v>
      </c>
      <c r="BK33" s="104">
        <v>134.30000000000001</v>
      </c>
      <c r="BL33" s="7">
        <v>139.6</v>
      </c>
      <c r="BM33" s="38" t="s">
        <v>26</v>
      </c>
      <c r="BN33" s="33" t="s">
        <v>26</v>
      </c>
      <c r="BO33" s="33" t="s">
        <v>26</v>
      </c>
      <c r="BP33" s="33" t="s">
        <v>26</v>
      </c>
      <c r="BQ33" s="33" t="s">
        <v>26</v>
      </c>
      <c r="BR33" s="33" t="s">
        <v>26</v>
      </c>
      <c r="BS33" s="33" t="s">
        <v>26</v>
      </c>
      <c r="BT33" s="33" t="s">
        <v>26</v>
      </c>
      <c r="BU33" s="33" t="s">
        <v>26</v>
      </c>
      <c r="BV33" s="33" t="s">
        <v>26</v>
      </c>
      <c r="BW33" s="33" t="s">
        <v>26</v>
      </c>
      <c r="BX33" s="33" t="s">
        <v>26</v>
      </c>
      <c r="BY33" s="111" t="s">
        <v>26</v>
      </c>
      <c r="BZ33" s="35" t="s">
        <v>26</v>
      </c>
      <c r="CA33" s="33" t="s">
        <v>26</v>
      </c>
      <c r="CB33" s="49" t="s">
        <v>26</v>
      </c>
      <c r="CC33" s="35" t="s">
        <v>26</v>
      </c>
      <c r="CD33" s="33" t="s">
        <v>26</v>
      </c>
      <c r="CE33" s="33" t="s">
        <v>26</v>
      </c>
      <c r="CF33" s="46">
        <f>Rent!AV34</f>
        <v>875</v>
      </c>
      <c r="CG33" s="15">
        <f>Rent!AW34</f>
        <v>725</v>
      </c>
      <c r="CH33" s="15">
        <f>Rent!AX34</f>
        <v>825</v>
      </c>
      <c r="CI33" s="15">
        <f>Rent!BB34</f>
        <v>999</v>
      </c>
      <c r="CJ33" s="15">
        <f>Rent!BC34</f>
        <v>875</v>
      </c>
      <c r="CK33" s="15">
        <f>Rent!BD34</f>
        <v>950</v>
      </c>
      <c r="CL33" s="15">
        <f>Rent!BH34</f>
        <v>1250</v>
      </c>
      <c r="CM33" s="15">
        <f>Rent!BI34</f>
        <v>1075</v>
      </c>
      <c r="CN33" s="53">
        <f>Rent!BJ34</f>
        <v>1200</v>
      </c>
      <c r="CO33" s="6">
        <v>133.4</v>
      </c>
      <c r="CP33" s="7">
        <v>139.6</v>
      </c>
      <c r="CQ33" s="33" t="s">
        <v>26</v>
      </c>
      <c r="CR33" s="33" t="s">
        <v>26</v>
      </c>
      <c r="CS33" s="33" t="s">
        <v>26</v>
      </c>
      <c r="CT33" s="38" t="s">
        <v>26</v>
      </c>
      <c r="CU33" s="33" t="s">
        <v>26</v>
      </c>
      <c r="CV33" s="33" t="s">
        <v>26</v>
      </c>
      <c r="CW33" s="38" t="s">
        <v>26</v>
      </c>
      <c r="CX33" s="33" t="s">
        <v>26</v>
      </c>
      <c r="CY33" s="33" t="s">
        <v>26</v>
      </c>
      <c r="CZ33" s="33" t="s">
        <v>26</v>
      </c>
      <c r="DA33" s="33" t="s">
        <v>26</v>
      </c>
      <c r="DB33" s="33" t="s">
        <v>26</v>
      </c>
      <c r="DC33" s="33" t="s">
        <v>26</v>
      </c>
      <c r="DD33" s="33" t="s">
        <v>26</v>
      </c>
      <c r="DE33" s="33" t="s">
        <v>26</v>
      </c>
      <c r="DF33" s="33" t="s">
        <v>26</v>
      </c>
      <c r="DG33" s="33" t="s">
        <v>26</v>
      </c>
      <c r="DH33" s="33" t="s">
        <v>26</v>
      </c>
      <c r="DI33" s="111" t="s">
        <v>26</v>
      </c>
      <c r="DJ33" s="35" t="s">
        <v>26</v>
      </c>
      <c r="DK33" s="33" t="s">
        <v>26</v>
      </c>
      <c r="DL33" s="33" t="s">
        <v>26</v>
      </c>
      <c r="DM33" s="35" t="s">
        <v>26</v>
      </c>
      <c r="DN33" s="33" t="s">
        <v>26</v>
      </c>
      <c r="DO33" s="33" t="s">
        <v>26</v>
      </c>
      <c r="DP33" s="46">
        <f>Rent!BZ34</f>
        <v>614</v>
      </c>
      <c r="DQ33" s="15">
        <f>Rent!CA34</f>
        <v>486</v>
      </c>
      <c r="DR33" s="15">
        <f>Rent!CB34</f>
        <v>572</v>
      </c>
      <c r="DS33" s="15">
        <f>Rent!CF34</f>
        <v>806</v>
      </c>
      <c r="DT33" s="15">
        <f>Rent!CG34</f>
        <v>669</v>
      </c>
      <c r="DU33" s="15">
        <f>Rent!CH34</f>
        <v>750</v>
      </c>
      <c r="DV33" s="15">
        <f>Rent!CL34</f>
        <v>1010</v>
      </c>
      <c r="DW33" s="15">
        <f>Rent!CM34</f>
        <v>851</v>
      </c>
      <c r="DX33" s="53">
        <f>Rent!CN34</f>
        <v>968</v>
      </c>
      <c r="DY33" s="6">
        <v>126.6</v>
      </c>
      <c r="DZ33" s="7">
        <v>141.30000000000001</v>
      </c>
      <c r="EA33" s="38" t="s">
        <v>26</v>
      </c>
      <c r="EB33" s="33" t="s">
        <v>26</v>
      </c>
      <c r="EC33" s="33" t="s">
        <v>26</v>
      </c>
      <c r="ED33" s="33" t="s">
        <v>26</v>
      </c>
      <c r="EE33" s="33" t="s">
        <v>26</v>
      </c>
      <c r="EF33" s="33" t="s">
        <v>26</v>
      </c>
      <c r="EG33" s="33" t="s">
        <v>26</v>
      </c>
      <c r="EH33" s="33" t="s">
        <v>26</v>
      </c>
      <c r="EI33" s="33" t="s">
        <v>26</v>
      </c>
      <c r="EJ33" s="33" t="s">
        <v>26</v>
      </c>
      <c r="EK33" s="33" t="s">
        <v>26</v>
      </c>
      <c r="EL33" s="33" t="s">
        <v>26</v>
      </c>
      <c r="EM33" s="111" t="s">
        <v>26</v>
      </c>
      <c r="EN33" s="35" t="s">
        <v>26</v>
      </c>
      <c r="EO33" s="33" t="s">
        <v>26</v>
      </c>
      <c r="EP33" s="33" t="s">
        <v>26</v>
      </c>
      <c r="EQ33" s="35" t="s">
        <v>26</v>
      </c>
      <c r="ER33" s="33" t="s">
        <v>26</v>
      </c>
      <c r="ES33" s="33" t="s">
        <v>26</v>
      </c>
      <c r="ET33" s="46">
        <f>Rent!CT34</f>
        <v>925</v>
      </c>
      <c r="EU33" s="15">
        <f>Rent!CU34</f>
        <v>760</v>
      </c>
      <c r="EV33" s="15">
        <f>Rent!CV34</f>
        <v>868</v>
      </c>
      <c r="EW33" s="15">
        <f>Rent!CZ34</f>
        <v>1050</v>
      </c>
      <c r="EX33" s="15">
        <f>Rent!DA34</f>
        <v>920</v>
      </c>
      <c r="EY33" s="15">
        <f>Rent!DB34</f>
        <v>1000</v>
      </c>
      <c r="EZ33" s="15">
        <f>Rent!DF34</f>
        <v>1221</v>
      </c>
      <c r="FA33" s="15">
        <f>Rent!DG34</f>
        <v>1054</v>
      </c>
      <c r="FB33" s="53">
        <f>Rent!DH34</f>
        <v>1165</v>
      </c>
      <c r="FC33" s="6">
        <v>128.30000000000001</v>
      </c>
      <c r="FD33" s="7">
        <v>141.19999999999999</v>
      </c>
      <c r="FE33" s="38" t="s">
        <v>26</v>
      </c>
      <c r="FF33" s="33" t="s">
        <v>26</v>
      </c>
      <c r="FG33" s="33" t="s">
        <v>26</v>
      </c>
      <c r="FH33" s="33" t="s">
        <v>26</v>
      </c>
      <c r="FI33" s="33" t="s">
        <v>26</v>
      </c>
      <c r="FJ33" s="33" t="s">
        <v>26</v>
      </c>
      <c r="FK33" s="33" t="s">
        <v>26</v>
      </c>
      <c r="FL33" s="33" t="s">
        <v>26</v>
      </c>
      <c r="FM33" s="33" t="s">
        <v>26</v>
      </c>
      <c r="FN33" s="33" t="s">
        <v>26</v>
      </c>
      <c r="FO33" s="33" t="s">
        <v>26</v>
      </c>
      <c r="FP33" s="33" t="s">
        <v>26</v>
      </c>
      <c r="FQ33" s="111" t="s">
        <v>26</v>
      </c>
      <c r="FR33" s="35" t="s">
        <v>26</v>
      </c>
      <c r="FS33" s="33" t="s">
        <v>26</v>
      </c>
      <c r="FT33" s="49" t="s">
        <v>26</v>
      </c>
      <c r="FU33" s="35" t="s">
        <v>26</v>
      </c>
      <c r="FV33" s="33" t="s">
        <v>26</v>
      </c>
      <c r="FW33" s="33" t="s">
        <v>26</v>
      </c>
      <c r="FX33" s="46">
        <f>Rent!DN34</f>
        <v>813</v>
      </c>
      <c r="FY33" s="15">
        <f>Rent!DO34</f>
        <v>712</v>
      </c>
      <c r="FZ33" s="15">
        <f>Rent!DP34</f>
        <v>793</v>
      </c>
      <c r="GA33" s="15">
        <f>Rent!DT34</f>
        <v>950</v>
      </c>
      <c r="GB33" s="15">
        <f>Rent!DU34</f>
        <v>845</v>
      </c>
      <c r="GC33" s="15">
        <f>Rent!DV34</f>
        <v>917</v>
      </c>
      <c r="GD33" s="15">
        <f>Rent!DZ34</f>
        <v>1120</v>
      </c>
      <c r="GE33" s="15">
        <f>Rent!EA34</f>
        <v>986</v>
      </c>
      <c r="GF33" s="53">
        <f>Rent!EB34</f>
        <v>1075</v>
      </c>
      <c r="GG33" s="33">
        <v>126.5</v>
      </c>
      <c r="GH33" s="7">
        <v>141.19999999999999</v>
      </c>
      <c r="GI33" s="38" t="s">
        <v>26</v>
      </c>
      <c r="GJ33" s="33" t="s">
        <v>26</v>
      </c>
      <c r="GK33" s="33" t="s">
        <v>26</v>
      </c>
      <c r="GL33" s="33" t="s">
        <v>26</v>
      </c>
      <c r="GM33" s="33" t="s">
        <v>26</v>
      </c>
      <c r="GN33" s="33" t="s">
        <v>26</v>
      </c>
      <c r="GO33" s="33" t="s">
        <v>26</v>
      </c>
      <c r="GP33" s="33" t="s">
        <v>26</v>
      </c>
      <c r="GQ33" s="33" t="s">
        <v>26</v>
      </c>
      <c r="GR33" s="33" t="s">
        <v>26</v>
      </c>
      <c r="GS33" s="33" t="s">
        <v>26</v>
      </c>
      <c r="GT33" s="33" t="s">
        <v>26</v>
      </c>
      <c r="GU33" s="111" t="s">
        <v>26</v>
      </c>
      <c r="GV33" s="35" t="s">
        <v>26</v>
      </c>
      <c r="GW33" s="33" t="s">
        <v>26</v>
      </c>
      <c r="GX33" s="49" t="s">
        <v>26</v>
      </c>
      <c r="GY33" s="35" t="s">
        <v>26</v>
      </c>
      <c r="GZ33" s="33" t="s">
        <v>26</v>
      </c>
      <c r="HA33" s="33" t="s">
        <v>26</v>
      </c>
      <c r="HB33" s="46">
        <f>Rent!EH34</f>
        <v>595</v>
      </c>
      <c r="HC33" s="15">
        <f>Rent!EI34</f>
        <v>520</v>
      </c>
      <c r="HD33" s="15">
        <f>Rent!EJ34</f>
        <v>554</v>
      </c>
      <c r="HE33" s="15">
        <f>Rent!EN34</f>
        <v>762</v>
      </c>
      <c r="HF33" s="15">
        <f>Rent!EO34</f>
        <v>670</v>
      </c>
      <c r="HG33" s="15">
        <f>Rent!EP34</f>
        <v>725</v>
      </c>
      <c r="HH33" s="15">
        <f>Rent!ET34</f>
        <v>968</v>
      </c>
      <c r="HI33" s="15">
        <f>Rent!EU34</f>
        <v>809</v>
      </c>
      <c r="HJ33" s="53">
        <f>Rent!EV34</f>
        <v>900</v>
      </c>
      <c r="HK33" s="6">
        <v>127.4</v>
      </c>
      <c r="HL33" s="7">
        <v>141.19999999999999</v>
      </c>
      <c r="HM33" s="38" t="s">
        <v>26</v>
      </c>
      <c r="HN33" s="33" t="s">
        <v>26</v>
      </c>
      <c r="HO33" s="33" t="s">
        <v>26</v>
      </c>
      <c r="HP33" s="33" t="s">
        <v>26</v>
      </c>
      <c r="HQ33" s="33" t="s">
        <v>26</v>
      </c>
      <c r="HR33" s="33" t="s">
        <v>26</v>
      </c>
      <c r="HS33" s="33" t="s">
        <v>26</v>
      </c>
      <c r="HT33" s="33" t="s">
        <v>26</v>
      </c>
      <c r="HU33" s="33" t="s">
        <v>26</v>
      </c>
      <c r="HV33" s="33" t="s">
        <v>26</v>
      </c>
      <c r="HW33" s="33" t="s">
        <v>26</v>
      </c>
      <c r="HX33" s="33" t="s">
        <v>26</v>
      </c>
      <c r="HY33" s="111" t="s">
        <v>26</v>
      </c>
      <c r="HZ33" s="33" t="s">
        <v>26</v>
      </c>
      <c r="IA33" s="33" t="s">
        <v>26</v>
      </c>
      <c r="IB33" s="49" t="s">
        <v>26</v>
      </c>
      <c r="IC33" s="35" t="s">
        <v>26</v>
      </c>
      <c r="ID33" s="33" t="s">
        <v>26</v>
      </c>
      <c r="IE33" s="33" t="s">
        <v>26</v>
      </c>
      <c r="IF33" s="46">
        <f>Rent!FB34</f>
        <v>530</v>
      </c>
      <c r="IG33" s="15">
        <f>Rent!FC34</f>
        <v>450</v>
      </c>
      <c r="IH33" s="15">
        <f>Rent!FD34</f>
        <v>500</v>
      </c>
      <c r="II33" s="15">
        <f>Rent!FH34</f>
        <v>620</v>
      </c>
      <c r="IJ33" s="15">
        <f>Rent!FI34</f>
        <v>525</v>
      </c>
      <c r="IK33" s="15">
        <f>Rent!FJ34</f>
        <v>595</v>
      </c>
      <c r="IL33" s="15">
        <f>Rent!FN34</f>
        <v>700</v>
      </c>
      <c r="IM33" s="15">
        <f>Rent!FO34</f>
        <v>600</v>
      </c>
      <c r="IN33" s="53">
        <f>Rent!FP34</f>
        <v>675</v>
      </c>
      <c r="IO33" s="6">
        <v>124.9</v>
      </c>
      <c r="IP33" s="7">
        <v>141.69999999999999</v>
      </c>
      <c r="IQ33" s="38" t="s">
        <v>26</v>
      </c>
      <c r="IR33" s="33" t="s">
        <v>26</v>
      </c>
      <c r="IS33" s="33" t="s">
        <v>26</v>
      </c>
      <c r="IT33" s="33" t="s">
        <v>26</v>
      </c>
      <c r="IU33" s="33" t="s">
        <v>26</v>
      </c>
      <c r="IV33" s="33" t="s">
        <v>26</v>
      </c>
      <c r="IW33" s="33" t="s">
        <v>26</v>
      </c>
      <c r="IX33" s="33" t="s">
        <v>26</v>
      </c>
      <c r="IY33" s="33" t="s">
        <v>26</v>
      </c>
      <c r="IZ33" s="33" t="s">
        <v>26</v>
      </c>
      <c r="JA33" s="33" t="s">
        <v>26</v>
      </c>
      <c r="JB33" s="33" t="s">
        <v>26</v>
      </c>
      <c r="JC33" s="111" t="s">
        <v>26</v>
      </c>
      <c r="JD33" s="35" t="s">
        <v>26</v>
      </c>
      <c r="JE33" s="33" t="s">
        <v>26</v>
      </c>
      <c r="JF33" s="49" t="s">
        <v>26</v>
      </c>
      <c r="JG33" s="35" t="s">
        <v>26</v>
      </c>
      <c r="JH33" s="33" t="s">
        <v>26</v>
      </c>
      <c r="JI33" s="33" t="s">
        <v>26</v>
      </c>
      <c r="JJ33" s="46">
        <f>Rent!FV34</f>
        <v>525</v>
      </c>
      <c r="JK33" s="15">
        <f>Rent!FW34</f>
        <v>460</v>
      </c>
      <c r="JL33" s="15">
        <f>Rent!FX34</f>
        <v>500</v>
      </c>
      <c r="JM33" s="15">
        <f>Rent!GB34</f>
        <v>630</v>
      </c>
      <c r="JN33" s="15">
        <f>Rent!GC34</f>
        <v>548</v>
      </c>
      <c r="JO33" s="15">
        <f>Rent!GD34</f>
        <v>600</v>
      </c>
      <c r="JP33" s="15">
        <f>Rent!GH34</f>
        <v>750</v>
      </c>
      <c r="JQ33" s="15">
        <f>Rent!GI34</f>
        <v>665</v>
      </c>
      <c r="JR33" s="53">
        <f>Rent!GJ34</f>
        <v>717</v>
      </c>
      <c r="JS33" s="6">
        <v>124.7</v>
      </c>
      <c r="JT33" s="7">
        <v>141.69999999999999</v>
      </c>
      <c r="JU33" s="33" t="s">
        <v>26</v>
      </c>
      <c r="JV33" s="33" t="s">
        <v>26</v>
      </c>
      <c r="JW33" s="33" t="s">
        <v>26</v>
      </c>
      <c r="JX33" s="38" t="s">
        <v>26</v>
      </c>
      <c r="JY33" s="33" t="s">
        <v>26</v>
      </c>
      <c r="JZ33" s="40" t="s">
        <v>26</v>
      </c>
      <c r="KA33" s="33" t="s">
        <v>26</v>
      </c>
      <c r="KB33" s="33" t="s">
        <v>26</v>
      </c>
      <c r="KC33" s="33" t="s">
        <v>26</v>
      </c>
      <c r="KD33" s="38" t="s">
        <v>26</v>
      </c>
      <c r="KE33" s="33" t="s">
        <v>26</v>
      </c>
      <c r="KF33" s="40" t="s">
        <v>26</v>
      </c>
      <c r="KG33" s="33" t="s">
        <v>26</v>
      </c>
      <c r="KH33" s="33" t="s">
        <v>26</v>
      </c>
      <c r="KI33" s="33" t="s">
        <v>26</v>
      </c>
      <c r="KJ33" s="76" t="s">
        <v>26</v>
      </c>
    </row>
    <row r="34" spans="1:296" x14ac:dyDescent="0.25">
      <c r="A34" s="31" t="s">
        <v>94</v>
      </c>
    </row>
    <row r="35" spans="1:296" x14ac:dyDescent="0.25">
      <c r="A35" s="77" t="s">
        <v>95</v>
      </c>
    </row>
    <row r="36" spans="1:296" x14ac:dyDescent="0.25">
      <c r="A36" s="77" t="s">
        <v>96</v>
      </c>
    </row>
  </sheetData>
  <mergeCells count="376">
    <mergeCell ref="B4:N4"/>
    <mergeCell ref="AI4:AU4"/>
    <mergeCell ref="BM4:BY4"/>
    <mergeCell ref="CW4:DI4"/>
    <mergeCell ref="FE4:FQ4"/>
    <mergeCell ref="GI4:GU4"/>
    <mergeCell ref="HM4:HY4"/>
    <mergeCell ref="IQ4:JC4"/>
    <mergeCell ref="N5:N7"/>
    <mergeCell ref="AU5:AU7"/>
    <mergeCell ref="BY5:BY7"/>
    <mergeCell ref="DI5:DI7"/>
    <mergeCell ref="FQ5:FQ7"/>
    <mergeCell ref="GU5:GU7"/>
    <mergeCell ref="HY5:HY7"/>
    <mergeCell ref="JC5:JC7"/>
    <mergeCell ref="GR5:GR7"/>
    <mergeCell ref="EL5:EL7"/>
    <mergeCell ref="FD5:FD7"/>
    <mergeCell ref="EU5:EU7"/>
    <mergeCell ref="BN5:BN7"/>
    <mergeCell ref="BR5:BR7"/>
    <mergeCell ref="BV5:BV7"/>
    <mergeCell ref="DA5:DA7"/>
    <mergeCell ref="DE5:DE7"/>
    <mergeCell ref="DD5:DD7"/>
    <mergeCell ref="CY5:CY7"/>
    <mergeCell ref="DJ5:DJ7"/>
    <mergeCell ref="DK5:DK7"/>
    <mergeCell ref="CX5:CX7"/>
    <mergeCell ref="DB5:DB7"/>
    <mergeCell ref="DF5:DF7"/>
    <mergeCell ref="CP5:CP7"/>
    <mergeCell ref="DG5:DG7"/>
    <mergeCell ref="DH5:DH7"/>
    <mergeCell ref="FJ5:FJ7"/>
    <mergeCell ref="JJ4:JR4"/>
    <mergeCell ref="GC5:GC7"/>
    <mergeCell ref="GE5:GE7"/>
    <mergeCell ref="GF5:GF7"/>
    <mergeCell ref="HC5:HC7"/>
    <mergeCell ref="IS5:IS7"/>
    <mergeCell ref="IT5:IT7"/>
    <mergeCell ref="IG5:IG7"/>
    <mergeCell ref="IJ5:IJ7"/>
    <mergeCell ref="GL5:GL7"/>
    <mergeCell ref="GO5:GO7"/>
    <mergeCell ref="GP5:GP7"/>
    <mergeCell ref="IO4:IP4"/>
    <mergeCell ref="IL5:IL7"/>
    <mergeCell ref="JG4:JI4"/>
    <mergeCell ref="IQ5:IQ7"/>
    <mergeCell ref="GY5:GY7"/>
    <mergeCell ref="GV4:GX4"/>
    <mergeCell ref="GV5:GV7"/>
    <mergeCell ref="GW5:GW7"/>
    <mergeCell ref="GX5:GX7"/>
    <mergeCell ref="JH5:JH7"/>
    <mergeCell ref="JI5:JI7"/>
    <mergeCell ref="FN5:FN7"/>
    <mergeCell ref="GJ5:GJ7"/>
    <mergeCell ref="GN5:GN7"/>
    <mergeCell ref="GK5:GK7"/>
    <mergeCell ref="GG4:GH4"/>
    <mergeCell ref="JG5:JG7"/>
    <mergeCell ref="HF5:HF7"/>
    <mergeCell ref="HG5:HG7"/>
    <mergeCell ref="HI5:HI7"/>
    <mergeCell ref="FR4:FT4"/>
    <mergeCell ref="JD4:JF4"/>
    <mergeCell ref="JD5:JD7"/>
    <mergeCell ref="FX4:GF4"/>
    <mergeCell ref="JE5:JE7"/>
    <mergeCell ref="JF5:JF7"/>
    <mergeCell ref="HN5:HN7"/>
    <mergeCell ref="HR5:HR7"/>
    <mergeCell ref="FR5:FR7"/>
    <mergeCell ref="IR5:IR7"/>
    <mergeCell ref="IV5:IV7"/>
    <mergeCell ref="IZ5:IZ7"/>
    <mergeCell ref="IY5:IY7"/>
    <mergeCell ref="IU5:IU7"/>
    <mergeCell ref="HZ5:HZ7"/>
    <mergeCell ref="CL5:CL7"/>
    <mergeCell ref="DL5:DL7"/>
    <mergeCell ref="CS5:CS7"/>
    <mergeCell ref="CW5:CW7"/>
    <mergeCell ref="FH5:FH7"/>
    <mergeCell ref="FE5:FE7"/>
    <mergeCell ref="FI5:FI7"/>
    <mergeCell ref="FM5:FM7"/>
    <mergeCell ref="GI5:GI7"/>
    <mergeCell ref="FU5:FU7"/>
    <mergeCell ref="FV5:FV7"/>
    <mergeCell ref="GG5:GG7"/>
    <mergeCell ref="FO5:FO7"/>
    <mergeCell ref="FP5:FP7"/>
    <mergeCell ref="FS5:FS7"/>
    <mergeCell ref="EM5:EM7"/>
    <mergeCell ref="DQ5:DQ7"/>
    <mergeCell ref="DR5:DR7"/>
    <mergeCell ref="DT5:DT7"/>
    <mergeCell ref="FY5:FY7"/>
    <mergeCell ref="FZ5:FZ7"/>
    <mergeCell ref="GB5:GB7"/>
    <mergeCell ref="EJ5:EJ7"/>
    <mergeCell ref="FF5:FF7"/>
    <mergeCell ref="F5:F7"/>
    <mergeCell ref="EB5:EB7"/>
    <mergeCell ref="EF5:EF7"/>
    <mergeCell ref="CF4:CN4"/>
    <mergeCell ref="DP4:DX4"/>
    <mergeCell ref="ET4:FB4"/>
    <mergeCell ref="BB4:BJ4"/>
    <mergeCell ref="DV5:DV7"/>
    <mergeCell ref="EA5:EA7"/>
    <mergeCell ref="EE5:EE7"/>
    <mergeCell ref="DY5:DY7"/>
    <mergeCell ref="DZ5:DZ7"/>
    <mergeCell ref="CO4:CP4"/>
    <mergeCell ref="DM4:DO4"/>
    <mergeCell ref="CQ4:CS4"/>
    <mergeCell ref="CT4:CV4"/>
    <mergeCell ref="CC4:CE4"/>
    <mergeCell ref="DJ4:DL4"/>
    <mergeCell ref="DY4:DZ4"/>
    <mergeCell ref="EA4:EM4"/>
    <mergeCell ref="EN4:EP4"/>
    <mergeCell ref="EN5:EN7"/>
    <mergeCell ref="EO5:EO7"/>
    <mergeCell ref="EP5:EP7"/>
    <mergeCell ref="D5:D7"/>
    <mergeCell ref="E5:E7"/>
    <mergeCell ref="H5:H7"/>
    <mergeCell ref="I5:I7"/>
    <mergeCell ref="L5:L7"/>
    <mergeCell ref="M5:M7"/>
    <mergeCell ref="AK5:AK7"/>
    <mergeCell ref="AL5:AL7"/>
    <mergeCell ref="BZ4:CB4"/>
    <mergeCell ref="U4:AC4"/>
    <mergeCell ref="AV4:AX4"/>
    <mergeCell ref="AV5:AV7"/>
    <mergeCell ref="AW5:AW7"/>
    <mergeCell ref="AX5:AX7"/>
    <mergeCell ref="AO5:AO7"/>
    <mergeCell ref="AP5:AP7"/>
    <mergeCell ref="AS5:AS7"/>
    <mergeCell ref="AT5:AT7"/>
    <mergeCell ref="AF4:AH4"/>
    <mergeCell ref="R5:R7"/>
    <mergeCell ref="S5:S7"/>
    <mergeCell ref="T5:T7"/>
    <mergeCell ref="BZ5:BZ7"/>
    <mergeCell ref="CA5:CA7"/>
    <mergeCell ref="ID5:ID7"/>
    <mergeCell ref="IE5:IE7"/>
    <mergeCell ref="IF5:IF7"/>
    <mergeCell ref="IC5:IC7"/>
    <mergeCell ref="IC4:IE4"/>
    <mergeCell ref="IA5:IA7"/>
    <mergeCell ref="GY4:HA4"/>
    <mergeCell ref="HB4:HJ4"/>
    <mergeCell ref="IF4:IN4"/>
    <mergeCell ref="HW5:HW7"/>
    <mergeCell ref="HX5:HX7"/>
    <mergeCell ref="HO5:HO7"/>
    <mergeCell ref="HP5:HP7"/>
    <mergeCell ref="HS5:HS7"/>
    <mergeCell ref="HT5:HT7"/>
    <mergeCell ref="HZ4:IB4"/>
    <mergeCell ref="IB5:IB7"/>
    <mergeCell ref="HK4:HL4"/>
    <mergeCell ref="HV5:HV7"/>
    <mergeCell ref="KC5:KC7"/>
    <mergeCell ref="KD5:KD7"/>
    <mergeCell ref="KE5:KE7"/>
    <mergeCell ref="KF5:KF7"/>
    <mergeCell ref="KG5:KG7"/>
    <mergeCell ref="JX5:JX7"/>
    <mergeCell ref="JY5:JY7"/>
    <mergeCell ref="JZ5:JZ7"/>
    <mergeCell ref="KA5:KA7"/>
    <mergeCell ref="KB5:KB7"/>
    <mergeCell ref="KJ2:KJ7"/>
    <mergeCell ref="KH5:KH7"/>
    <mergeCell ref="KI5:KI7"/>
    <mergeCell ref="GH5:GH7"/>
    <mergeCell ref="HH5:HH7"/>
    <mergeCell ref="HK5:HK7"/>
    <mergeCell ref="HL5:HL7"/>
    <mergeCell ref="ET5:ET7"/>
    <mergeCell ref="EW5:EW7"/>
    <mergeCell ref="EZ5:EZ7"/>
    <mergeCell ref="FC5:FC7"/>
    <mergeCell ref="FW5:FW7"/>
    <mergeCell ref="FX5:FX7"/>
    <mergeCell ref="GA5:GA7"/>
    <mergeCell ref="GD5:GD7"/>
    <mergeCell ref="KG2:KI2"/>
    <mergeCell ref="HM2:JT2"/>
    <mergeCell ref="JU2:JZ2"/>
    <mergeCell ref="KA2:KC2"/>
    <mergeCell ref="KD2:KF2"/>
    <mergeCell ref="KD3:KF3"/>
    <mergeCell ref="KG3:KI3"/>
    <mergeCell ref="JU3:JW3"/>
    <mergeCell ref="JX3:JZ3"/>
    <mergeCell ref="KA3:KC3"/>
    <mergeCell ref="IQ3:JT3"/>
    <mergeCell ref="HM3:IP3"/>
    <mergeCell ref="A2:A7"/>
    <mergeCell ref="J5:J7"/>
    <mergeCell ref="B5:B7"/>
    <mergeCell ref="AF5:AF7"/>
    <mergeCell ref="AG5:AG7"/>
    <mergeCell ref="AH5:AH7"/>
    <mergeCell ref="B2:AH2"/>
    <mergeCell ref="B3:AE3"/>
    <mergeCell ref="AF3:AH3"/>
    <mergeCell ref="AD5:AD7"/>
    <mergeCell ref="U5:U7"/>
    <mergeCell ref="X5:X7"/>
    <mergeCell ref="AE5:AE7"/>
    <mergeCell ref="AA5:AA7"/>
    <mergeCell ref="R4:T4"/>
    <mergeCell ref="AD4:AE4"/>
    <mergeCell ref="O4:Q4"/>
    <mergeCell ref="O5:O7"/>
    <mergeCell ref="P5:P7"/>
    <mergeCell ref="Q5:Q7"/>
    <mergeCell ref="V5:V7"/>
    <mergeCell ref="CQ3:CS3"/>
    <mergeCell ref="AI2:CP2"/>
    <mergeCell ref="BM3:CP3"/>
    <mergeCell ref="AI3:BL3"/>
    <mergeCell ref="AI5:AI7"/>
    <mergeCell ref="AM5:AM7"/>
    <mergeCell ref="AQ5:AQ7"/>
    <mergeCell ref="BM5:BM7"/>
    <mergeCell ref="BQ5:BQ7"/>
    <mergeCell ref="BU5:BU7"/>
    <mergeCell ref="CQ5:CQ7"/>
    <mergeCell ref="CR5:CR7"/>
    <mergeCell ref="AY4:BA4"/>
    <mergeCell ref="BK4:BL4"/>
    <mergeCell ref="CQ2:CV2"/>
    <mergeCell ref="BE5:BE7"/>
    <mergeCell ref="BK5:BK7"/>
    <mergeCell ref="BL5:BL7"/>
    <mergeCell ref="BB5:BB7"/>
    <mergeCell ref="AY5:AY7"/>
    <mergeCell ref="AZ5:AZ7"/>
    <mergeCell ref="BA5:BA7"/>
    <mergeCell ref="CC5:CC7"/>
    <mergeCell ref="CD5:CD7"/>
    <mergeCell ref="C5:C7"/>
    <mergeCell ref="G5:G7"/>
    <mergeCell ref="K5:K7"/>
    <mergeCell ref="AJ5:AJ7"/>
    <mergeCell ref="CW2:DZ2"/>
    <mergeCell ref="CE5:CE7"/>
    <mergeCell ref="Y5:Y7"/>
    <mergeCell ref="Z5:Z7"/>
    <mergeCell ref="AB5:AB7"/>
    <mergeCell ref="AC5:AC7"/>
    <mergeCell ref="W5:W7"/>
    <mergeCell ref="BC5:BC7"/>
    <mergeCell ref="BD5:BD7"/>
    <mergeCell ref="BF5:BF7"/>
    <mergeCell ref="BG5:BG7"/>
    <mergeCell ref="BI5:BI7"/>
    <mergeCell ref="BJ5:BJ7"/>
    <mergeCell ref="BH5:BH7"/>
    <mergeCell ref="BO5:BO7"/>
    <mergeCell ref="BP5:BP7"/>
    <mergeCell ref="BS5:BS7"/>
    <mergeCell ref="BT5:BT7"/>
    <mergeCell ref="BW5:BW7"/>
    <mergeCell ref="BX5:BX7"/>
    <mergeCell ref="EA2:HL2"/>
    <mergeCell ref="GI3:HL3"/>
    <mergeCell ref="FE3:GH3"/>
    <mergeCell ref="EA3:FD3"/>
    <mergeCell ref="CW3:DZ3"/>
    <mergeCell ref="CT5:CT7"/>
    <mergeCell ref="CU5:CU7"/>
    <mergeCell ref="CV5:CV7"/>
    <mergeCell ref="GQ5:GQ7"/>
    <mergeCell ref="GZ5:GZ7"/>
    <mergeCell ref="HA5:HA7"/>
    <mergeCell ref="HB5:HB7"/>
    <mergeCell ref="FT5:FT7"/>
    <mergeCell ref="EC5:EC7"/>
    <mergeCell ref="FG5:FG7"/>
    <mergeCell ref="FB5:FB7"/>
    <mergeCell ref="HJ5:HJ7"/>
    <mergeCell ref="HD5:HD7"/>
    <mergeCell ref="GS5:GS7"/>
    <mergeCell ref="GT5:GT7"/>
    <mergeCell ref="GM5:GM7"/>
    <mergeCell ref="FL5:FL7"/>
    <mergeCell ref="FK5:FK7"/>
    <mergeCell ref="HE5:HE7"/>
    <mergeCell ref="JU4:JW4"/>
    <mergeCell ref="DP5:DP7"/>
    <mergeCell ref="DS5:DS7"/>
    <mergeCell ref="JS5:JS7"/>
    <mergeCell ref="CT3:CV3"/>
    <mergeCell ref="JV5:JV7"/>
    <mergeCell ref="JW5:JW7"/>
    <mergeCell ref="HM5:HM7"/>
    <mergeCell ref="HQ5:HQ7"/>
    <mergeCell ref="HU5:HU7"/>
    <mergeCell ref="JS4:JT4"/>
    <mergeCell ref="JP5:JP7"/>
    <mergeCell ref="IP5:IP7"/>
    <mergeCell ref="JJ5:JJ7"/>
    <mergeCell ref="JM5:JM7"/>
    <mergeCell ref="JU5:JU7"/>
    <mergeCell ref="IH5:IH7"/>
    <mergeCell ref="IK5:IK7"/>
    <mergeCell ref="IM5:IM7"/>
    <mergeCell ref="ED5:ED7"/>
    <mergeCell ref="FA5:FA7"/>
    <mergeCell ref="JO5:JO7"/>
    <mergeCell ref="JQ5:JQ7"/>
    <mergeCell ref="JR5:JR7"/>
    <mergeCell ref="CB5:CB7"/>
    <mergeCell ref="AN5:AN7"/>
    <mergeCell ref="AR5:AR7"/>
    <mergeCell ref="KG4:KI4"/>
    <mergeCell ref="DM5:DM7"/>
    <mergeCell ref="DN5:DN7"/>
    <mergeCell ref="DO5:DO7"/>
    <mergeCell ref="EQ5:EQ7"/>
    <mergeCell ref="ER5:ER7"/>
    <mergeCell ref="ES5:ES7"/>
    <mergeCell ref="JX4:JZ4"/>
    <mergeCell ref="KD4:KF4"/>
    <mergeCell ref="KA4:KC4"/>
    <mergeCell ref="EQ4:ES4"/>
    <mergeCell ref="FC4:FD4"/>
    <mergeCell ref="FU4:FW4"/>
    <mergeCell ref="JT5:JT7"/>
    <mergeCell ref="II5:II7"/>
    <mergeCell ref="IO5:IO7"/>
    <mergeCell ref="IN5:IN7"/>
    <mergeCell ref="IX5:IX7"/>
    <mergeCell ref="JA5:JA7"/>
    <mergeCell ref="JB5:JB7"/>
    <mergeCell ref="IW5:IW7"/>
    <mergeCell ref="JK5:JK7"/>
    <mergeCell ref="JL5:JL7"/>
    <mergeCell ref="JN5:JN7"/>
    <mergeCell ref="CF5:CF7"/>
    <mergeCell ref="CI5:CI7"/>
    <mergeCell ref="CO5:CO7"/>
    <mergeCell ref="CZ5:CZ7"/>
    <mergeCell ref="DC5:DC7"/>
    <mergeCell ref="EI5:EI7"/>
    <mergeCell ref="EV5:EV7"/>
    <mergeCell ref="EX5:EX7"/>
    <mergeCell ref="EY5:EY7"/>
    <mergeCell ref="EG5:EG7"/>
    <mergeCell ref="EH5:EH7"/>
    <mergeCell ref="EK5:EK7"/>
    <mergeCell ref="DU5:DU7"/>
    <mergeCell ref="DW5:DW7"/>
    <mergeCell ref="DX5:DX7"/>
    <mergeCell ref="CG5:CG7"/>
    <mergeCell ref="CH5:CH7"/>
    <mergeCell ref="CJ5:CJ7"/>
    <mergeCell ref="CK5:CK7"/>
    <mergeCell ref="CM5:CM7"/>
    <mergeCell ref="CN5:CN7"/>
  </mergeCells>
  <pageMargins left="0.7" right="0.7" top="0.75" bottom="0.75" header="0.3" footer="0.3"/>
  <pageSetup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5" tint="0.79998168889431442"/>
  </sheetPr>
  <dimension ref="A1:CF32"/>
  <sheetViews>
    <sheetView workbookViewId="0">
      <pane xSplit="1" ySplit="5" topLeftCell="B6" activePane="bottomRight" state="frozen"/>
      <selection pane="topRight" activeCell="B1" sqref="B1"/>
      <selection pane="bottomLeft" activeCell="A7" sqref="A7"/>
      <selection pane="bottomRight" activeCell="B7" sqref="B7"/>
    </sheetView>
  </sheetViews>
  <sheetFormatPr defaultRowHeight="15" x14ac:dyDescent="0.25"/>
  <cols>
    <col min="1" max="1" width="10.140625" customWidth="1"/>
    <col min="2" max="9" width="10.42578125" customWidth="1"/>
    <col min="10" max="10" width="15.140625" customWidth="1"/>
    <col min="11" max="18" width="10.42578125" customWidth="1"/>
    <col min="19" max="19" width="15.140625" customWidth="1"/>
    <col min="20" max="27" width="10.42578125" customWidth="1"/>
    <col min="28" max="28" width="15.140625" customWidth="1"/>
    <col min="29" max="36" width="10.42578125" customWidth="1"/>
    <col min="37" max="37" width="15.140625" customWidth="1"/>
    <col min="38" max="45" width="10.42578125" customWidth="1"/>
    <col min="46" max="46" width="15.140625" customWidth="1"/>
    <col min="47" max="54" width="10.42578125" customWidth="1"/>
    <col min="55" max="55" width="15.140625" customWidth="1"/>
    <col min="56" max="63" width="10.42578125" customWidth="1"/>
    <col min="64" max="64" width="15.140625" customWidth="1"/>
    <col min="65" max="72" width="10.42578125" customWidth="1"/>
    <col min="73" max="73" width="15.140625" customWidth="1"/>
    <col min="74" max="81" width="10.42578125" customWidth="1"/>
    <col min="82" max="82" width="15.140625" customWidth="1"/>
  </cols>
  <sheetData>
    <row r="1" spans="1:84" ht="16.5" thickBot="1" x14ac:dyDescent="0.3">
      <c r="A1" s="44" t="s">
        <v>98</v>
      </c>
    </row>
    <row r="2" spans="1:84" ht="18.75" customHeight="1" x14ac:dyDescent="0.3">
      <c r="A2" s="252" t="s">
        <v>6</v>
      </c>
      <c r="B2" s="237" t="s">
        <v>10</v>
      </c>
      <c r="C2" s="237"/>
      <c r="D2" s="237"/>
      <c r="E2" s="237"/>
      <c r="F2" s="237"/>
      <c r="G2" s="237"/>
      <c r="H2" s="237"/>
      <c r="I2" s="237"/>
      <c r="J2" s="238"/>
      <c r="K2" s="240" t="s">
        <v>13</v>
      </c>
      <c r="L2" s="240"/>
      <c r="M2" s="240"/>
      <c r="N2" s="240"/>
      <c r="O2" s="240"/>
      <c r="P2" s="240"/>
      <c r="Q2" s="240"/>
      <c r="R2" s="240"/>
      <c r="S2" s="241"/>
      <c r="T2" s="236" t="s">
        <v>15</v>
      </c>
      <c r="U2" s="237"/>
      <c r="V2" s="237"/>
      <c r="W2" s="237"/>
      <c r="X2" s="237"/>
      <c r="Y2" s="237"/>
      <c r="Z2" s="237"/>
      <c r="AA2" s="237"/>
      <c r="AB2" s="238"/>
      <c r="AC2" s="239" t="s">
        <v>23</v>
      </c>
      <c r="AD2" s="240"/>
      <c r="AE2" s="240"/>
      <c r="AF2" s="240"/>
      <c r="AG2" s="240"/>
      <c r="AH2" s="240"/>
      <c r="AI2" s="240"/>
      <c r="AJ2" s="240"/>
      <c r="AK2" s="241"/>
      <c r="AL2" s="236" t="s">
        <v>0</v>
      </c>
      <c r="AM2" s="237"/>
      <c r="AN2" s="237"/>
      <c r="AO2" s="237"/>
      <c r="AP2" s="237"/>
      <c r="AQ2" s="237"/>
      <c r="AR2" s="237"/>
      <c r="AS2" s="237"/>
      <c r="AT2" s="238"/>
      <c r="AU2" s="239" t="s">
        <v>7</v>
      </c>
      <c r="AV2" s="240"/>
      <c r="AW2" s="240"/>
      <c r="AX2" s="240"/>
      <c r="AY2" s="240"/>
      <c r="AZ2" s="240"/>
      <c r="BA2" s="240"/>
      <c r="BB2" s="240"/>
      <c r="BC2" s="241"/>
      <c r="BD2" s="236" t="s">
        <v>8</v>
      </c>
      <c r="BE2" s="237"/>
      <c r="BF2" s="237"/>
      <c r="BG2" s="237"/>
      <c r="BH2" s="237"/>
      <c r="BI2" s="237"/>
      <c r="BJ2" s="237"/>
      <c r="BK2" s="237"/>
      <c r="BL2" s="238"/>
      <c r="BM2" s="239" t="s">
        <v>25</v>
      </c>
      <c r="BN2" s="240"/>
      <c r="BO2" s="240"/>
      <c r="BP2" s="240"/>
      <c r="BQ2" s="240"/>
      <c r="BR2" s="240"/>
      <c r="BS2" s="240"/>
      <c r="BT2" s="240"/>
      <c r="BU2" s="241"/>
      <c r="BV2" s="236" t="s">
        <v>27</v>
      </c>
      <c r="BW2" s="237"/>
      <c r="BX2" s="237"/>
      <c r="BY2" s="237"/>
      <c r="BZ2" s="237"/>
      <c r="CA2" s="237"/>
      <c r="CB2" s="237"/>
      <c r="CC2" s="237"/>
      <c r="CD2" s="238"/>
      <c r="CE2" s="79"/>
      <c r="CF2" s="79"/>
    </row>
    <row r="3" spans="1:84" ht="15" customHeight="1" x14ac:dyDescent="0.25">
      <c r="A3" s="253"/>
      <c r="B3" s="245" t="s">
        <v>100</v>
      </c>
      <c r="C3" s="245" t="s">
        <v>102</v>
      </c>
      <c r="D3" s="245" t="s">
        <v>101</v>
      </c>
      <c r="E3" s="254" t="s">
        <v>129</v>
      </c>
      <c r="F3" s="254" t="s">
        <v>130</v>
      </c>
      <c r="G3" s="254" t="s">
        <v>131</v>
      </c>
      <c r="H3" s="245" t="s">
        <v>99</v>
      </c>
      <c r="I3" s="254" t="s">
        <v>104</v>
      </c>
      <c r="J3" s="266" t="s">
        <v>105</v>
      </c>
      <c r="K3" s="260" t="s">
        <v>100</v>
      </c>
      <c r="L3" s="256" t="s">
        <v>102</v>
      </c>
      <c r="M3" s="256" t="s">
        <v>101</v>
      </c>
      <c r="N3" s="258" t="s">
        <v>129</v>
      </c>
      <c r="O3" s="258" t="s">
        <v>130</v>
      </c>
      <c r="P3" s="258" t="s">
        <v>131</v>
      </c>
      <c r="Q3" s="256" t="s">
        <v>99</v>
      </c>
      <c r="R3" s="258" t="s">
        <v>104</v>
      </c>
      <c r="S3" s="264" t="s">
        <v>105</v>
      </c>
      <c r="T3" s="245" t="s">
        <v>100</v>
      </c>
      <c r="U3" s="245" t="s">
        <v>102</v>
      </c>
      <c r="V3" s="245" t="s">
        <v>101</v>
      </c>
      <c r="W3" s="254" t="s">
        <v>129</v>
      </c>
      <c r="X3" s="254" t="s">
        <v>130</v>
      </c>
      <c r="Y3" s="254" t="s">
        <v>131</v>
      </c>
      <c r="Z3" s="245" t="s">
        <v>99</v>
      </c>
      <c r="AA3" s="254" t="s">
        <v>104</v>
      </c>
      <c r="AB3" s="266" t="s">
        <v>105</v>
      </c>
      <c r="AC3" s="256" t="s">
        <v>100</v>
      </c>
      <c r="AD3" s="256" t="s">
        <v>102</v>
      </c>
      <c r="AE3" s="256" t="s">
        <v>101</v>
      </c>
      <c r="AF3" s="258" t="s">
        <v>129</v>
      </c>
      <c r="AG3" s="258" t="s">
        <v>130</v>
      </c>
      <c r="AH3" s="258" t="s">
        <v>131</v>
      </c>
      <c r="AI3" s="256" t="s">
        <v>99</v>
      </c>
      <c r="AJ3" s="258" t="s">
        <v>104</v>
      </c>
      <c r="AK3" s="264" t="s">
        <v>105</v>
      </c>
      <c r="AL3" s="268" t="s">
        <v>100</v>
      </c>
      <c r="AM3" s="245" t="s">
        <v>102</v>
      </c>
      <c r="AN3" s="245" t="s">
        <v>101</v>
      </c>
      <c r="AO3" s="254" t="s">
        <v>129</v>
      </c>
      <c r="AP3" s="254" t="s">
        <v>130</v>
      </c>
      <c r="AQ3" s="254" t="s">
        <v>131</v>
      </c>
      <c r="AR3" s="245" t="s">
        <v>99</v>
      </c>
      <c r="AS3" s="254" t="s">
        <v>104</v>
      </c>
      <c r="AT3" s="266" t="s">
        <v>105</v>
      </c>
      <c r="AU3" s="260" t="s">
        <v>100</v>
      </c>
      <c r="AV3" s="256" t="s">
        <v>102</v>
      </c>
      <c r="AW3" s="256" t="s">
        <v>101</v>
      </c>
      <c r="AX3" s="258" t="s">
        <v>129</v>
      </c>
      <c r="AY3" s="258" t="s">
        <v>130</v>
      </c>
      <c r="AZ3" s="258" t="s">
        <v>131</v>
      </c>
      <c r="BA3" s="256" t="s">
        <v>99</v>
      </c>
      <c r="BB3" s="258" t="s">
        <v>104</v>
      </c>
      <c r="BC3" s="264" t="s">
        <v>105</v>
      </c>
      <c r="BD3" s="268" t="s">
        <v>100</v>
      </c>
      <c r="BE3" s="245" t="s">
        <v>102</v>
      </c>
      <c r="BF3" s="245" t="s">
        <v>101</v>
      </c>
      <c r="BG3" s="254" t="s">
        <v>129</v>
      </c>
      <c r="BH3" s="254" t="s">
        <v>130</v>
      </c>
      <c r="BI3" s="254" t="s">
        <v>131</v>
      </c>
      <c r="BJ3" s="245" t="s">
        <v>99</v>
      </c>
      <c r="BK3" s="254" t="s">
        <v>104</v>
      </c>
      <c r="BL3" s="266" t="s">
        <v>105</v>
      </c>
      <c r="BM3" s="260" t="s">
        <v>100</v>
      </c>
      <c r="BN3" s="256" t="s">
        <v>102</v>
      </c>
      <c r="BO3" s="256" t="s">
        <v>101</v>
      </c>
      <c r="BP3" s="258" t="s">
        <v>129</v>
      </c>
      <c r="BQ3" s="258" t="s">
        <v>130</v>
      </c>
      <c r="BR3" s="258" t="s">
        <v>131</v>
      </c>
      <c r="BS3" s="256" t="s">
        <v>99</v>
      </c>
      <c r="BT3" s="258" t="s">
        <v>104</v>
      </c>
      <c r="BU3" s="264" t="s">
        <v>105</v>
      </c>
      <c r="BV3" s="268" t="s">
        <v>100</v>
      </c>
      <c r="BW3" s="245" t="s">
        <v>102</v>
      </c>
      <c r="BX3" s="245" t="s">
        <v>101</v>
      </c>
      <c r="BY3" s="254" t="s">
        <v>129</v>
      </c>
      <c r="BZ3" s="254" t="s">
        <v>130</v>
      </c>
      <c r="CA3" s="254" t="s">
        <v>131</v>
      </c>
      <c r="CB3" s="245" t="s">
        <v>99</v>
      </c>
      <c r="CC3" s="254" t="s">
        <v>104</v>
      </c>
      <c r="CD3" s="266" t="s">
        <v>105</v>
      </c>
    </row>
    <row r="4" spans="1:84" ht="15.75" customHeight="1" x14ac:dyDescent="0.25">
      <c r="A4" s="253"/>
      <c r="B4" s="245"/>
      <c r="C4" s="245"/>
      <c r="D4" s="245"/>
      <c r="E4" s="254"/>
      <c r="F4" s="254"/>
      <c r="G4" s="254"/>
      <c r="H4" s="245"/>
      <c r="I4" s="254"/>
      <c r="J4" s="267"/>
      <c r="K4" s="260"/>
      <c r="L4" s="256"/>
      <c r="M4" s="256"/>
      <c r="N4" s="258"/>
      <c r="O4" s="258"/>
      <c r="P4" s="258"/>
      <c r="Q4" s="256"/>
      <c r="R4" s="258"/>
      <c r="S4" s="265"/>
      <c r="T4" s="245"/>
      <c r="U4" s="245"/>
      <c r="V4" s="245"/>
      <c r="W4" s="254"/>
      <c r="X4" s="254"/>
      <c r="Y4" s="254"/>
      <c r="Z4" s="245"/>
      <c r="AA4" s="254"/>
      <c r="AB4" s="267"/>
      <c r="AC4" s="256"/>
      <c r="AD4" s="256"/>
      <c r="AE4" s="256"/>
      <c r="AF4" s="258"/>
      <c r="AG4" s="258"/>
      <c r="AH4" s="258"/>
      <c r="AI4" s="256"/>
      <c r="AJ4" s="258"/>
      <c r="AK4" s="265"/>
      <c r="AL4" s="268"/>
      <c r="AM4" s="245"/>
      <c r="AN4" s="245"/>
      <c r="AO4" s="254"/>
      <c r="AP4" s="254"/>
      <c r="AQ4" s="254"/>
      <c r="AR4" s="245"/>
      <c r="AS4" s="254"/>
      <c r="AT4" s="267"/>
      <c r="AU4" s="260"/>
      <c r="AV4" s="256"/>
      <c r="AW4" s="256"/>
      <c r="AX4" s="258"/>
      <c r="AY4" s="258"/>
      <c r="AZ4" s="258"/>
      <c r="BA4" s="256"/>
      <c r="BB4" s="258"/>
      <c r="BC4" s="265"/>
      <c r="BD4" s="268"/>
      <c r="BE4" s="245"/>
      <c r="BF4" s="245"/>
      <c r="BG4" s="254"/>
      <c r="BH4" s="254"/>
      <c r="BI4" s="254"/>
      <c r="BJ4" s="245"/>
      <c r="BK4" s="254"/>
      <c r="BL4" s="267"/>
      <c r="BM4" s="260"/>
      <c r="BN4" s="256"/>
      <c r="BO4" s="256"/>
      <c r="BP4" s="258"/>
      <c r="BQ4" s="258"/>
      <c r="BR4" s="258"/>
      <c r="BS4" s="256"/>
      <c r="BT4" s="258"/>
      <c r="BU4" s="265"/>
      <c r="BV4" s="268"/>
      <c r="BW4" s="245"/>
      <c r="BX4" s="245"/>
      <c r="BY4" s="254"/>
      <c r="BZ4" s="254"/>
      <c r="CA4" s="254"/>
      <c r="CB4" s="245"/>
      <c r="CC4" s="254"/>
      <c r="CD4" s="267"/>
    </row>
    <row r="5" spans="1:84" ht="15.75" customHeight="1" x14ac:dyDescent="0.25">
      <c r="A5" s="253"/>
      <c r="B5" s="246"/>
      <c r="C5" s="246"/>
      <c r="D5" s="246"/>
      <c r="E5" s="255"/>
      <c r="F5" s="255"/>
      <c r="G5" s="255"/>
      <c r="H5" s="246"/>
      <c r="I5" s="255"/>
      <c r="J5" s="267"/>
      <c r="K5" s="261"/>
      <c r="L5" s="257"/>
      <c r="M5" s="257"/>
      <c r="N5" s="259"/>
      <c r="O5" s="259"/>
      <c r="P5" s="259"/>
      <c r="Q5" s="257"/>
      <c r="R5" s="259"/>
      <c r="S5" s="265"/>
      <c r="T5" s="246"/>
      <c r="U5" s="246"/>
      <c r="V5" s="246"/>
      <c r="W5" s="255"/>
      <c r="X5" s="255"/>
      <c r="Y5" s="255"/>
      <c r="Z5" s="246"/>
      <c r="AA5" s="255"/>
      <c r="AB5" s="267"/>
      <c r="AC5" s="257"/>
      <c r="AD5" s="257"/>
      <c r="AE5" s="257"/>
      <c r="AF5" s="259"/>
      <c r="AG5" s="259"/>
      <c r="AH5" s="259"/>
      <c r="AI5" s="257"/>
      <c r="AJ5" s="259"/>
      <c r="AK5" s="265"/>
      <c r="AL5" s="269"/>
      <c r="AM5" s="246"/>
      <c r="AN5" s="246"/>
      <c r="AO5" s="255"/>
      <c r="AP5" s="255"/>
      <c r="AQ5" s="255"/>
      <c r="AR5" s="246"/>
      <c r="AS5" s="255"/>
      <c r="AT5" s="267"/>
      <c r="AU5" s="261"/>
      <c r="AV5" s="257"/>
      <c r="AW5" s="257"/>
      <c r="AX5" s="259"/>
      <c r="AY5" s="259"/>
      <c r="AZ5" s="259"/>
      <c r="BA5" s="257"/>
      <c r="BB5" s="259"/>
      <c r="BC5" s="265"/>
      <c r="BD5" s="269"/>
      <c r="BE5" s="246"/>
      <c r="BF5" s="246"/>
      <c r="BG5" s="255"/>
      <c r="BH5" s="255"/>
      <c r="BI5" s="255"/>
      <c r="BJ5" s="246"/>
      <c r="BK5" s="255"/>
      <c r="BL5" s="267"/>
      <c r="BM5" s="261"/>
      <c r="BN5" s="257"/>
      <c r="BO5" s="257"/>
      <c r="BP5" s="259"/>
      <c r="BQ5" s="259"/>
      <c r="BR5" s="259"/>
      <c r="BS5" s="257"/>
      <c r="BT5" s="259"/>
      <c r="BU5" s="265"/>
      <c r="BV5" s="269"/>
      <c r="BW5" s="246"/>
      <c r="BX5" s="246"/>
      <c r="BY5" s="255"/>
      <c r="BZ5" s="255"/>
      <c r="CA5" s="255"/>
      <c r="CB5" s="246"/>
      <c r="CC5" s="255"/>
      <c r="CD5" s="267"/>
    </row>
    <row r="6" spans="1:84" ht="15.75" customHeight="1" x14ac:dyDescent="0.25">
      <c r="A6" s="78">
        <v>1990</v>
      </c>
      <c r="B6" s="85" t="s">
        <v>26</v>
      </c>
      <c r="C6" s="86" t="s">
        <v>26</v>
      </c>
      <c r="D6" s="86" t="s">
        <v>26</v>
      </c>
      <c r="E6" s="86" t="s">
        <v>26</v>
      </c>
      <c r="F6" s="86" t="s">
        <v>26</v>
      </c>
      <c r="G6" s="86" t="s">
        <v>26</v>
      </c>
      <c r="H6" s="86" t="s">
        <v>26</v>
      </c>
      <c r="I6" s="86" t="s">
        <v>26</v>
      </c>
      <c r="J6" s="87" t="s">
        <v>26</v>
      </c>
      <c r="K6" s="86" t="s">
        <v>26</v>
      </c>
      <c r="L6" s="86" t="s">
        <v>26</v>
      </c>
      <c r="M6" s="86" t="s">
        <v>26</v>
      </c>
      <c r="N6" s="86" t="s">
        <v>26</v>
      </c>
      <c r="O6" s="86" t="s">
        <v>26</v>
      </c>
      <c r="P6" s="86" t="s">
        <v>26</v>
      </c>
      <c r="Q6" s="86" t="s">
        <v>26</v>
      </c>
      <c r="R6" s="86" t="s">
        <v>26</v>
      </c>
      <c r="S6" s="87" t="s">
        <v>26</v>
      </c>
      <c r="T6" s="86" t="s">
        <v>26</v>
      </c>
      <c r="U6" s="86" t="s">
        <v>26</v>
      </c>
      <c r="V6" s="86" t="s">
        <v>26</v>
      </c>
      <c r="W6" s="86" t="s">
        <v>26</v>
      </c>
      <c r="X6" s="86" t="s">
        <v>26</v>
      </c>
      <c r="Y6" s="86" t="s">
        <v>26</v>
      </c>
      <c r="Z6" s="86" t="s">
        <v>26</v>
      </c>
      <c r="AA6" s="86" t="s">
        <v>26</v>
      </c>
      <c r="AB6" s="87" t="s">
        <v>26</v>
      </c>
      <c r="AC6" s="86" t="s">
        <v>26</v>
      </c>
      <c r="AD6" s="86" t="s">
        <v>26</v>
      </c>
      <c r="AE6" s="86" t="s">
        <v>26</v>
      </c>
      <c r="AF6" s="86" t="s">
        <v>26</v>
      </c>
      <c r="AG6" s="86" t="s">
        <v>26</v>
      </c>
      <c r="AH6" s="86" t="s">
        <v>26</v>
      </c>
      <c r="AI6" s="86" t="s">
        <v>26</v>
      </c>
      <c r="AJ6" s="86" t="s">
        <v>26</v>
      </c>
      <c r="AK6" s="87" t="s">
        <v>26</v>
      </c>
      <c r="AL6" s="86" t="s">
        <v>26</v>
      </c>
      <c r="AM6" s="86" t="s">
        <v>26</v>
      </c>
      <c r="AN6" s="86" t="s">
        <v>26</v>
      </c>
      <c r="AO6" s="86" t="s">
        <v>26</v>
      </c>
      <c r="AP6" s="86" t="s">
        <v>26</v>
      </c>
      <c r="AQ6" s="86" t="s">
        <v>26</v>
      </c>
      <c r="AR6" s="86" t="s">
        <v>26</v>
      </c>
      <c r="AS6" s="86" t="s">
        <v>26</v>
      </c>
      <c r="AT6" s="87" t="s">
        <v>26</v>
      </c>
      <c r="AU6" s="86" t="s">
        <v>26</v>
      </c>
      <c r="AV6" s="86" t="s">
        <v>26</v>
      </c>
      <c r="AW6" s="86" t="s">
        <v>26</v>
      </c>
      <c r="AX6" s="86" t="s">
        <v>26</v>
      </c>
      <c r="AY6" s="86" t="s">
        <v>26</v>
      </c>
      <c r="AZ6" s="86" t="s">
        <v>26</v>
      </c>
      <c r="BA6" s="86" t="s">
        <v>26</v>
      </c>
      <c r="BB6" s="86" t="s">
        <v>26</v>
      </c>
      <c r="BC6" s="87" t="s">
        <v>26</v>
      </c>
      <c r="BD6" s="86" t="s">
        <v>26</v>
      </c>
      <c r="BE6" s="86" t="s">
        <v>26</v>
      </c>
      <c r="BF6" s="86" t="s">
        <v>26</v>
      </c>
      <c r="BG6" s="86" t="s">
        <v>26</v>
      </c>
      <c r="BH6" s="86" t="s">
        <v>26</v>
      </c>
      <c r="BI6" s="86" t="s">
        <v>26</v>
      </c>
      <c r="BJ6" s="86" t="s">
        <v>26</v>
      </c>
      <c r="BK6" s="86" t="s">
        <v>26</v>
      </c>
      <c r="BL6" s="87" t="s">
        <v>26</v>
      </c>
      <c r="BM6" s="86" t="s">
        <v>26</v>
      </c>
      <c r="BN6" s="86" t="s">
        <v>26</v>
      </c>
      <c r="BO6" s="86" t="s">
        <v>26</v>
      </c>
      <c r="BP6" s="86" t="s">
        <v>26</v>
      </c>
      <c r="BQ6" s="86" t="s">
        <v>26</v>
      </c>
      <c r="BR6" s="86" t="s">
        <v>26</v>
      </c>
      <c r="BS6" s="86" t="s">
        <v>26</v>
      </c>
      <c r="BT6" s="86" t="s">
        <v>26</v>
      </c>
      <c r="BU6" s="87" t="s">
        <v>26</v>
      </c>
      <c r="BV6" s="86" t="s">
        <v>26</v>
      </c>
      <c r="BW6" s="86" t="s">
        <v>26</v>
      </c>
      <c r="BX6" s="86" t="s">
        <v>26</v>
      </c>
      <c r="BY6" s="86" t="s">
        <v>26</v>
      </c>
      <c r="BZ6" s="86" t="s">
        <v>26</v>
      </c>
      <c r="CA6" s="86" t="s">
        <v>26</v>
      </c>
      <c r="CB6" s="86" t="s">
        <v>26</v>
      </c>
      <c r="CC6" s="86" t="s">
        <v>26</v>
      </c>
      <c r="CD6" s="87" t="s">
        <v>26</v>
      </c>
    </row>
    <row r="7" spans="1:84" x14ac:dyDescent="0.25">
      <c r="A7" s="78">
        <v>1991</v>
      </c>
      <c r="B7" s="51">
        <f>('City Affordability'!R9-'City Affordability'!R8)/'City Affordability'!R8</f>
        <v>1.3189952112912712E-2</v>
      </c>
      <c r="C7" s="51">
        <f>('City Affordability'!S9-'City Affordability'!S8)/'City Affordability'!S8</f>
        <v>5.7228262343084937E-2</v>
      </c>
      <c r="D7" s="51">
        <f>('City Affordability'!T9-'City Affordability'!T8)/'City Affordability'!T8</f>
        <v>5.5544651619234546E-2</v>
      </c>
      <c r="E7" s="84">
        <f>('City Affordability'!V9-'City Affordability'!V8)/'City Affordability'!V8</f>
        <v>0</v>
      </c>
      <c r="F7" s="84">
        <f>('City Affordability'!Y9-'City Affordability'!Y8)/'City Affordability'!Y8</f>
        <v>2.0408163265306121E-2</v>
      </c>
      <c r="G7" s="84">
        <f>('City Affordability'!AB9-'City Affordability'!AB8)/'City Affordability'!AB8</f>
        <v>1.6129032258064516E-2</v>
      </c>
      <c r="H7" s="84">
        <f>('City Affordability'!AD9-'City Affordability'!AD8)/'City Affordability'!AD8</f>
        <v>5.269922879177389E-2</v>
      </c>
      <c r="I7" s="84">
        <f>('City Affordability'!AE9-'City Affordability'!AE8)/'City Affordability'!AE8</f>
        <v>7.1428571428571508E-2</v>
      </c>
      <c r="J7" s="81">
        <f>E7-B7</f>
        <v>-1.3189952112912712E-2</v>
      </c>
      <c r="K7" s="51">
        <f>('City Affordability'!AY9-'City Affordability'!AY8)/'City Affordability'!AY8</f>
        <v>0.170992829007171</v>
      </c>
      <c r="L7" s="51">
        <f>('City Affordability'!AZ9-'City Affordability'!AZ8)/'City Affordability'!AZ8</f>
        <v>0.12297211828605921</v>
      </c>
      <c r="M7" s="51">
        <f>('City Affordability'!BA9-'City Affordability'!BA8)/'City Affordability'!BA8</f>
        <v>0.16655021279298737</v>
      </c>
      <c r="N7" s="51">
        <f>('City Affordability'!BC9-'City Affordability'!BC8)/'City Affordability'!BC8</f>
        <v>0</v>
      </c>
      <c r="O7" s="51">
        <f>('City Affordability'!BF9-'City Affordability'!BF8)/'City Affordability'!BF8</f>
        <v>4.3256997455470736E-2</v>
      </c>
      <c r="P7" s="51">
        <f>('City Affordability'!BI9-'City Affordability'!BI8)/'City Affordability'!BI8</f>
        <v>0.05</v>
      </c>
      <c r="Q7" s="51">
        <f>('City Affordability'!BK9-'City Affordability'!BK8)/'City Affordability'!BK8</f>
        <v>5.9459459459459539E-2</v>
      </c>
      <c r="R7" s="51">
        <f>('City Affordability'!BL9-'City Affordability'!BL8)/'City Affordability'!BL8</f>
        <v>6.2820512820512889E-2</v>
      </c>
      <c r="S7" s="81">
        <f>N7-K7</f>
        <v>-0.170992829007171</v>
      </c>
      <c r="T7" s="80">
        <f>('City Affordability'!CC9-'City Affordability'!CC8)/'City Affordability'!CC8</f>
        <v>0.170992829007171</v>
      </c>
      <c r="U7" s="51">
        <f>('City Affordability'!CD9-'City Affordability'!CD8)/'City Affordability'!CD8</f>
        <v>0.12297211828605921</v>
      </c>
      <c r="V7" s="51">
        <f>('City Affordability'!CE9-'City Affordability'!CE8)/'City Affordability'!CE8</f>
        <v>0.16655021279298737</v>
      </c>
      <c r="W7" s="51">
        <f>('City Affordability'!CG9-'City Affordability'!CG8)/'City Affordability'!CG8</f>
        <v>1.7241379310344827E-2</v>
      </c>
      <c r="X7" s="51">
        <f>('City Affordability'!CJ9-'City Affordability'!CJ8)/'City Affordability'!CJ8</f>
        <v>5.1428571428571428E-2</v>
      </c>
      <c r="Y7" s="51">
        <f>('City Affordability'!CM9-'City Affordability'!CM8)/'City Affordability'!CM8</f>
        <v>4.6511627906976744E-2</v>
      </c>
      <c r="Z7" s="51">
        <f>('City Affordability'!CO9-'City Affordability'!CO8)/'City Affordability'!CO8</f>
        <v>5.6356487549148064E-2</v>
      </c>
      <c r="AA7" s="51">
        <f>('City Affordability'!CP9-'City Affordability'!CP8)/'City Affordability'!CP8</f>
        <v>6.2820512820512889E-2</v>
      </c>
      <c r="AB7" s="81">
        <f>W7-T7</f>
        <v>-0.15375144969682616</v>
      </c>
      <c r="AC7" s="80">
        <f>('City Affordability'!DM9-'City Affordability'!DM8)/'City Affordability'!DM8</f>
        <v>6.2619466320055051E-2</v>
      </c>
      <c r="AD7" s="51">
        <f>('City Affordability'!DN9-'City Affordability'!DN8)/'City Affordability'!DN8</f>
        <v>6.0889771776171005E-2</v>
      </c>
      <c r="AE7" s="51">
        <f>('City Affordability'!DO9-'City Affordability'!DO8)/'City Affordability'!DO8</f>
        <v>7.2890718076464855E-2</v>
      </c>
      <c r="AF7" s="51">
        <f>('City Affordability'!DQ9-'City Affordability'!DQ8)/'City Affordability'!DQ8</f>
        <v>-3.1007751937984496E-2</v>
      </c>
      <c r="AG7" s="51">
        <f>('City Affordability'!DT9-'City Affordability'!DT8)/'City Affordability'!DT8</f>
        <v>2.9411764705882353E-2</v>
      </c>
      <c r="AH7" s="51">
        <f>('City Affordability'!DW9-'City Affordability'!DW8)/'City Affordability'!DW8</f>
        <v>3.248259860788863E-2</v>
      </c>
      <c r="AI7" s="51">
        <f>('City Affordability'!DY9-'City Affordability'!DY8)/'City Affordability'!DY8</f>
        <v>5.1315789473684287E-2</v>
      </c>
      <c r="AJ7" s="51">
        <f>('City Affordability'!DZ9-'City Affordability'!DZ8)/'City Affordability'!DZ8</f>
        <v>4.768211920529794E-2</v>
      </c>
      <c r="AK7" s="81">
        <f>AF7-AC7</f>
        <v>-9.3627218258039546E-2</v>
      </c>
      <c r="AL7" s="80">
        <f>('City Affordability'!EQ9-'City Affordability'!EQ8)/'City Affordability'!EQ8</f>
        <v>0.10089887640449444</v>
      </c>
      <c r="AM7" s="51">
        <f>('City Affordability'!ER9-'City Affordability'!ER8)/'City Affordability'!ER8</f>
        <v>9.5400108873162762E-2</v>
      </c>
      <c r="AN7" s="51">
        <f>('City Affordability'!ES9-'City Affordability'!ES8)/'City Affordability'!ES8</f>
        <v>9.0502793296089387E-2</v>
      </c>
      <c r="AO7" s="51">
        <f>('City Affordability'!EU9-'City Affordability'!EU8)/'City Affordability'!EU8</f>
        <v>8.1081081081081086E-2</v>
      </c>
      <c r="AP7" s="51">
        <f>('City Affordability'!EX9-'City Affordability'!EX8)/'City Affordability'!EX8</f>
        <v>0.06</v>
      </c>
      <c r="AQ7" s="51">
        <f>('City Affordability'!FA9-'City Affordability'!FA8)/'City Affordability'!FA8</f>
        <v>5.0185873605947957E-2</v>
      </c>
      <c r="AR7" s="51">
        <f>('City Affordability'!FC9-'City Affordability'!FC8)/'City Affordability'!FC8</f>
        <v>4.1825095057034183E-2</v>
      </c>
      <c r="AS7" s="51">
        <f>('City Affordability'!FD9-'City Affordability'!FD8)/'City Affordability'!FD8</f>
        <v>4.2183622828784191E-2</v>
      </c>
      <c r="AT7" s="81">
        <f>AO7-AL7</f>
        <v>-1.9817795323413351E-2</v>
      </c>
      <c r="AU7" s="80">
        <f>('City Affordability'!FU9-'City Affordability'!FU8)/'City Affordability'!FU8</f>
        <v>0.10089887640449444</v>
      </c>
      <c r="AV7" s="51">
        <f>('City Affordability'!FV9-'City Affordability'!FV8)/'City Affordability'!FV8</f>
        <v>9.5400108873162762E-2</v>
      </c>
      <c r="AW7" s="51">
        <f>('City Affordability'!FW9-'City Affordability'!FW8)/'City Affordability'!FW8</f>
        <v>9.0502793296089387E-2</v>
      </c>
      <c r="AX7" s="51">
        <f>('City Affordability'!FY9-'City Affordability'!FY8)/'City Affordability'!FY8</f>
        <v>7.1428571428571425E-2</v>
      </c>
      <c r="AY7" s="51">
        <f>('City Affordability'!GB9-'City Affordability'!GB8)/'City Affordability'!GB8</f>
        <v>7.8886310904872387E-2</v>
      </c>
      <c r="AZ7" s="51">
        <f>('City Affordability'!GE9-'City Affordability'!GE8)/'City Affordability'!GE8</f>
        <v>6.1682242990654203E-2</v>
      </c>
      <c r="BA7" s="51">
        <f>('City Affordability'!GG9-'City Affordability'!GG8)/'City Affordability'!GG8</f>
        <v>5.7441253263707651E-2</v>
      </c>
      <c r="BB7" s="51">
        <f>('City Affordability'!GH9-'City Affordability'!GH8)/'City Affordability'!GH8</f>
        <v>4.2183622828784191E-2</v>
      </c>
      <c r="BC7" s="81">
        <f>AX7-AU7</f>
        <v>-2.9470304975923012E-2</v>
      </c>
      <c r="BD7" s="80">
        <f>('City Affordability'!GY9-'City Affordability'!GY8)/'City Affordability'!GY8</f>
        <v>0.10089887640449444</v>
      </c>
      <c r="BE7" s="51">
        <f>('City Affordability'!GZ9-'City Affordability'!GZ8)/'City Affordability'!GZ8</f>
        <v>9.5400108873162762E-2</v>
      </c>
      <c r="BF7" s="51">
        <f>('City Affordability'!HA9-'City Affordability'!HA8)/'City Affordability'!HA8</f>
        <v>9.0502793296089387E-2</v>
      </c>
      <c r="BG7" s="51">
        <f>('City Affordability'!HC9-'City Affordability'!HC8)/'City Affordability'!HC8</f>
        <v>0.15087719298245614</v>
      </c>
      <c r="BH7" s="51">
        <f>('City Affordability'!HF9-'City Affordability'!HF8)/'City Affordability'!HF8</f>
        <v>6.7567567567567571E-2</v>
      </c>
      <c r="BI7" s="51">
        <f>('City Affordability'!HI9-'City Affordability'!HI8)/'City Affordability'!HI8</f>
        <v>4.4444444444444446E-2</v>
      </c>
      <c r="BJ7" s="51">
        <f>('City Affordability'!HK9-'City Affordability'!HK8)/'City Affordability'!HK8</f>
        <v>4.7013977128335487E-2</v>
      </c>
      <c r="BK7" s="51">
        <f>('City Affordability'!HL9-'City Affordability'!HL8)/'City Affordability'!HL8</f>
        <v>4.2183622828784191E-2</v>
      </c>
      <c r="BL7" s="81">
        <f>BG7-BD7</f>
        <v>4.9978316577961701E-2</v>
      </c>
      <c r="BM7" s="80">
        <f>('City Affordability'!IC9-'City Affordability'!IC8)/'City Affordability'!IC8</f>
        <v>0.11875755603087511</v>
      </c>
      <c r="BN7" s="51">
        <f>('City Affordability'!ID9-'City Affordability'!ID8)/'City Affordability'!ID8</f>
        <v>-3.0476542297746584E-3</v>
      </c>
      <c r="BO7" s="51">
        <f>('City Affordability'!IE9-'City Affordability'!IE8)/'City Affordability'!IE8</f>
        <v>0.10426505849015476</v>
      </c>
      <c r="BP7" s="51">
        <f>('City Affordability'!IG9-'City Affordability'!IG8)/'City Affordability'!IG8</f>
        <v>1.7857142857142856E-2</v>
      </c>
      <c r="BQ7" s="51">
        <f>('City Affordability'!IJ9-'City Affordability'!IJ8)/'City Affordability'!IJ8</f>
        <v>4.6153846153846156E-2</v>
      </c>
      <c r="BR7" s="51">
        <f>('City Affordability'!IM9-'City Affordability'!IM8)/'City Affordability'!IM8</f>
        <v>1.3513513513513514E-2</v>
      </c>
      <c r="BS7" s="51">
        <f>('City Affordability'!IO9-'City Affordability'!IO8)/'City Affordability'!IO8</f>
        <v>7.3417721518987303E-2</v>
      </c>
      <c r="BT7" s="51">
        <f>('City Affordability'!IP9-'City Affordability'!IP8)/'City Affordability'!IP8</f>
        <v>3.7359900373599007E-2</v>
      </c>
      <c r="BU7" s="81">
        <f t="shared" ref="BU7:BU14" si="0">BP7-BM7</f>
        <v>-0.10090041317373225</v>
      </c>
      <c r="BV7" s="80">
        <f>('City Affordability'!JG9-'City Affordability'!JG8)/'City Affordability'!JG8</f>
        <v>0.11875755603087511</v>
      </c>
      <c r="BW7" s="51">
        <f>('City Affordability'!JH9-'City Affordability'!JH8)/'City Affordability'!JH8</f>
        <v>-3.0476542297746584E-3</v>
      </c>
      <c r="BX7" s="51">
        <f>('City Affordability'!JI9-'City Affordability'!JI8)/'City Affordability'!JI8</f>
        <v>0.10426505849015476</v>
      </c>
      <c r="BY7" s="51">
        <f>('City Affordability'!JK9-'City Affordability'!JK8)/'City Affordability'!JK8</f>
        <v>1.8181818181818181E-2</v>
      </c>
      <c r="BZ7" s="51">
        <f>('City Affordability'!JN9-'City Affordability'!JN8)/'City Affordability'!JN8</f>
        <v>2.9850746268656716E-2</v>
      </c>
      <c r="CA7" s="51">
        <f>('City Affordability'!JQ9-'City Affordability'!JQ8)/'City Affordability'!JQ8</f>
        <v>2.4096385542168676E-2</v>
      </c>
      <c r="CB7" s="51">
        <f>('City Affordability'!JS9-'City Affordability'!JS8)/'City Affordability'!JS8</f>
        <v>7.4968233799237505E-2</v>
      </c>
      <c r="CC7" s="51">
        <f>('City Affordability'!JT9-'City Affordability'!JT8)/'City Affordability'!JT8</f>
        <v>3.7359900373599007E-2</v>
      </c>
      <c r="CD7" s="81">
        <f>BY7-BV7</f>
        <v>-0.10057573784905693</v>
      </c>
    </row>
    <row r="8" spans="1:84" x14ac:dyDescent="0.25">
      <c r="A8" s="78">
        <v>1992</v>
      </c>
      <c r="B8" s="51">
        <f>('City Affordability'!R10-'City Affordability'!R9)/'City Affordability'!R9</f>
        <v>7.7943615257048099E-2</v>
      </c>
      <c r="C8" s="51">
        <f>('City Affordability'!S10-'City Affordability'!S9)/'City Affordability'!S9</f>
        <v>4.7844205802211895E-2</v>
      </c>
      <c r="D8" s="51">
        <f>('City Affordability'!T10-'City Affordability'!T9)/'City Affordability'!T9</f>
        <v>5.3861410685508863E-2</v>
      </c>
      <c r="E8" s="84">
        <f>('City Affordability'!V10-'City Affordability'!V9)/'City Affordability'!V9</f>
        <v>0.05</v>
      </c>
      <c r="F8" s="84">
        <f>('City Affordability'!Y10-'City Affordability'!Y9)/'City Affordability'!Y9</f>
        <v>0.04</v>
      </c>
      <c r="G8" s="84">
        <f>('City Affordability'!AB10-'City Affordability'!AB9)/'City Affordability'!AB9</f>
        <v>3.1746031746031744E-2</v>
      </c>
      <c r="H8" s="84">
        <f>('City Affordability'!AD10-'City Affordability'!AD9)/'City Affordability'!AD9</f>
        <v>2.9304029304029196E-2</v>
      </c>
      <c r="I8" s="84">
        <f>('City Affordability'!AE10-'City Affordability'!AE9)/'City Affordability'!AE9</f>
        <v>2.3456790123456861E-2</v>
      </c>
      <c r="J8" s="81">
        <f t="shared" ref="J8:J30" si="1">E8-B8</f>
        <v>-2.7943615257048096E-2</v>
      </c>
      <c r="K8" s="51">
        <f>('City Affordability'!AY10-'City Affordability'!AY9)/'City Affordability'!AY9</f>
        <v>6.0376056580990168E-3</v>
      </c>
      <c r="L8" s="51">
        <f>('City Affordability'!AZ10-'City Affordability'!AZ9)/'City Affordability'!AZ9</f>
        <v>5.7799889593783665E-3</v>
      </c>
      <c r="M8" s="51">
        <f>('City Affordability'!BA10-'City Affordability'!BA9)/'City Affordability'!BA9</f>
        <v>2.0147018785733732E-3</v>
      </c>
      <c r="N8" s="51">
        <f>('City Affordability'!BC10-'City Affordability'!BC9)/'City Affordability'!BC9</f>
        <v>4.6875E-2</v>
      </c>
      <c r="O8" s="51">
        <f>('City Affordability'!BF10-'City Affordability'!BF9)/'City Affordability'!BF9</f>
        <v>1.2195121951219513E-2</v>
      </c>
      <c r="P8" s="51">
        <f>('City Affordability'!BI10-'City Affordability'!BI9)/'City Affordability'!BI9</f>
        <v>0</v>
      </c>
      <c r="Q8" s="51">
        <f>('City Affordability'!BK10-'City Affordability'!BK9)/'City Affordability'!BK9</f>
        <v>1.4030612244897886E-2</v>
      </c>
      <c r="R8" s="51">
        <f>('City Affordability'!BL10-'City Affordability'!BL9)/'City Affordability'!BL9</f>
        <v>2.4125452352230232E-3</v>
      </c>
      <c r="S8" s="81">
        <f t="shared" ref="S8:S30" si="2">N8-K8</f>
        <v>4.0837394341900986E-2</v>
      </c>
      <c r="T8" s="80">
        <f>('City Affordability'!CC10-'City Affordability'!CC9)/'City Affordability'!CC9</f>
        <v>6.0376056580990168E-3</v>
      </c>
      <c r="U8" s="51">
        <f>('City Affordability'!CD10-'City Affordability'!CD9)/'City Affordability'!CD9</f>
        <v>5.7799889593783665E-3</v>
      </c>
      <c r="V8" s="51">
        <f>('City Affordability'!CE10-'City Affordability'!CE9)/'City Affordability'!CE9</f>
        <v>2.0147018785733732E-3</v>
      </c>
      <c r="W8" s="51">
        <f>('City Affordability'!CG10-'City Affordability'!CG9)/'City Affordability'!CG9</f>
        <v>5.0847457627118647E-2</v>
      </c>
      <c r="X8" s="51">
        <f>('City Affordability'!CJ10-'City Affordability'!CJ9)/'City Affordability'!CJ9</f>
        <v>1.9021739130434784E-2</v>
      </c>
      <c r="Y8" s="51">
        <f>('City Affordability'!CM10-'City Affordability'!CM9)/'City Affordability'!CM9</f>
        <v>3.3333333333333333E-2</v>
      </c>
      <c r="Z8" s="51">
        <f>('City Affordability'!CO10-'City Affordability'!CO9)/'City Affordability'!CO9</f>
        <v>1.7369727047146472E-2</v>
      </c>
      <c r="AA8" s="51">
        <f>('City Affordability'!CP10-'City Affordability'!CP9)/'City Affordability'!CP9</f>
        <v>2.4125452352230232E-3</v>
      </c>
      <c r="AB8" s="81">
        <f t="shared" ref="AB8:AB30" si="3">W8-T8</f>
        <v>4.4809851969019633E-2</v>
      </c>
      <c r="AC8" s="80">
        <f>('City Affordability'!DM10-'City Affordability'!DM9)/'City Affordability'!DM9</f>
        <v>2.144193409123615E-2</v>
      </c>
      <c r="AD8" s="51">
        <f>('City Affordability'!DN10-'City Affordability'!DN9)/'City Affordability'!DN9</f>
        <v>9.9489567475597743E-2</v>
      </c>
      <c r="AE8" s="51">
        <f>('City Affordability'!DO10-'City Affordability'!DO9)/'City Affordability'!DO9</f>
        <v>2.7407631738340401E-2</v>
      </c>
      <c r="AF8" s="51">
        <f>('City Affordability'!DQ10-'City Affordability'!DQ9)/'City Affordability'!DQ9</f>
        <v>4.3999999999999997E-2</v>
      </c>
      <c r="AG8" s="51">
        <f>('City Affordability'!DT10-'City Affordability'!DT9)/'City Affordability'!DT9</f>
        <v>2.5714285714285714E-2</v>
      </c>
      <c r="AH8" s="51">
        <f>('City Affordability'!DW10-'City Affordability'!DW9)/'City Affordability'!DW9</f>
        <v>1.1235955056179775E-2</v>
      </c>
      <c r="AI8" s="51">
        <f>('City Affordability'!DY10-'City Affordability'!DY9)/'City Affordability'!DY9</f>
        <v>1.5018773466833399E-2</v>
      </c>
      <c r="AJ8" s="51">
        <f>('City Affordability'!DZ10-'City Affordability'!DZ9)/'City Affordability'!DZ9</f>
        <v>1.2642225031605564E-2</v>
      </c>
      <c r="AK8" s="81">
        <f t="shared" ref="AK8:AK30" si="4">AF8-AC8</f>
        <v>2.2558065908763848E-2</v>
      </c>
      <c r="AL8" s="80">
        <f>('City Affordability'!EQ10-'City Affordability'!EQ9)/'City Affordability'!EQ9</f>
        <v>3.8554559681320197E-2</v>
      </c>
      <c r="AM8" s="51">
        <f>('City Affordability'!ER10-'City Affordability'!ER9)/'City Affordability'!ER9</f>
        <v>2.6649273201639956E-2</v>
      </c>
      <c r="AN8" s="51">
        <f>('City Affordability'!ES10-'City Affordability'!ES9)/'City Affordability'!ES9</f>
        <v>2.5055886736214606E-2</v>
      </c>
      <c r="AO8" s="51">
        <f>('City Affordability'!EU10-'City Affordability'!EU9)/'City Affordability'!EU9</f>
        <v>2.5000000000000001E-2</v>
      </c>
      <c r="AP8" s="51">
        <f>('City Affordability'!EX10-'City Affordability'!EX9)/'City Affordability'!EX9</f>
        <v>4.8218029350104823E-2</v>
      </c>
      <c r="AQ8" s="51">
        <f>('City Affordability'!FA10-'City Affordability'!FA9)/'City Affordability'!FA9</f>
        <v>6.1946902654867256E-2</v>
      </c>
      <c r="AR8" s="51">
        <f>('City Affordability'!FC10-'City Affordability'!FC9)/'City Affordability'!FC9</f>
        <v>9.7323600973235665E-3</v>
      </c>
      <c r="AS8" s="51">
        <f>('City Affordability'!FD10-'City Affordability'!FD9)/'City Affordability'!FD9</f>
        <v>-1.428571428571432E-2</v>
      </c>
      <c r="AT8" s="81">
        <f t="shared" ref="AT8:AT30" si="5">AO8-AL8</f>
        <v>-1.3554559681320195E-2</v>
      </c>
      <c r="AU8" s="80">
        <f>('City Affordability'!FU10-'City Affordability'!FU9)/'City Affordability'!FU9</f>
        <v>3.8554559681320197E-2</v>
      </c>
      <c r="AV8" s="51">
        <f>('City Affordability'!FV10-'City Affordability'!FV9)/'City Affordability'!FV9</f>
        <v>2.6649273201639956E-2</v>
      </c>
      <c r="AW8" s="51">
        <f>('City Affordability'!FW10-'City Affordability'!FW9)/'City Affordability'!FW9</f>
        <v>2.5055886736214606E-2</v>
      </c>
      <c r="AX8" s="51">
        <f>('City Affordability'!FY10-'City Affordability'!FY9)/'City Affordability'!FY9</f>
        <v>6.6666666666666666E-2</v>
      </c>
      <c r="AY8" s="51">
        <f>('City Affordability'!GB10-'City Affordability'!GB9)/'City Affordability'!GB9</f>
        <v>7.5268817204301078E-2</v>
      </c>
      <c r="AZ8" s="51">
        <f>('City Affordability'!GE10-'City Affordability'!GE9)/'City Affordability'!GE9</f>
        <v>3.873239436619718E-2</v>
      </c>
      <c r="BA8" s="51">
        <f>('City Affordability'!GG10-'City Affordability'!GG9)/'City Affordability'!GG9</f>
        <v>1.3580246913580177E-2</v>
      </c>
      <c r="BB8" s="51">
        <f>('City Affordability'!GH10-'City Affordability'!GH9)/'City Affordability'!GH9</f>
        <v>-1.428571428571432E-2</v>
      </c>
      <c r="BC8" s="81">
        <f t="shared" ref="BC8:BC30" si="6">AX8-AU8</f>
        <v>2.8112106985346469E-2</v>
      </c>
      <c r="BD8" s="80">
        <f>('City Affordability'!GY10-'City Affordability'!GY9)/'City Affordability'!GY9</f>
        <v>3.8554559681320197E-2</v>
      </c>
      <c r="BE8" s="51">
        <f>('City Affordability'!GZ10-'City Affordability'!GZ9)/'City Affordability'!GZ9</f>
        <v>2.6649273201639956E-2</v>
      </c>
      <c r="BF8" s="51">
        <f>('City Affordability'!HA10-'City Affordability'!HA9)/'City Affordability'!HA9</f>
        <v>2.5055886736214606E-2</v>
      </c>
      <c r="BG8" s="51">
        <f>('City Affordability'!HC10-'City Affordability'!HC9)/'City Affordability'!HC9</f>
        <v>-8.5365853658536592E-2</v>
      </c>
      <c r="BH8" s="51">
        <f>('City Affordability'!HF10-'City Affordability'!HF9)/'City Affordability'!HF9</f>
        <v>2.5316455696202531E-2</v>
      </c>
      <c r="BI8" s="51">
        <f>('City Affordability'!HI10-'City Affordability'!HI9)/'City Affordability'!HI9</f>
        <v>5.7446808510638298E-2</v>
      </c>
      <c r="BJ8" s="51">
        <f>('City Affordability'!HK10-'City Affordability'!HK9)/'City Affordability'!HK9</f>
        <v>9.7087378640776344E-3</v>
      </c>
      <c r="BK8" s="51">
        <f>('City Affordability'!HL10-'City Affordability'!HL9)/'City Affordability'!HL9</f>
        <v>-1.428571428571432E-2</v>
      </c>
      <c r="BL8" s="81">
        <f t="shared" ref="BL8:BL30" si="7">BG8-BD8</f>
        <v>-0.12392041333985679</v>
      </c>
      <c r="BM8" s="80">
        <f>('City Affordability'!IC10-'City Affordability'!IC9)/'City Affordability'!IC9</f>
        <v>2.8428927680798004E-2</v>
      </c>
      <c r="BN8" s="51">
        <f>('City Affordability'!ID10-'City Affordability'!ID9)/'City Affordability'!ID9</f>
        <v>0.12616952292728115</v>
      </c>
      <c r="BO8" s="51">
        <f>('City Affordability'!IE10-'City Affordability'!IE9)/'City Affordability'!IE9</f>
        <v>2.6187656270561917E-2</v>
      </c>
      <c r="BP8" s="51">
        <f>('City Affordability'!IG10-'City Affordability'!IG9)/'City Affordability'!IG9</f>
        <v>3.1578947368421054E-2</v>
      </c>
      <c r="BQ8" s="51">
        <f>('City Affordability'!IJ10-'City Affordability'!IJ9)/'City Affordability'!IJ9</f>
        <v>2.9411764705882353E-2</v>
      </c>
      <c r="BR8" s="51">
        <f>('City Affordability'!IM10-'City Affordability'!IM9)/'City Affordability'!IM9</f>
        <v>6.6666666666666666E-2</v>
      </c>
      <c r="BS8" s="51">
        <f>('City Affordability'!IO10-'City Affordability'!IO9)/'City Affordability'!IO9</f>
        <v>1.8867924528301987E-2</v>
      </c>
      <c r="BT8" s="51">
        <f>('City Affordability'!IP10-'City Affordability'!IP9)/'City Affordability'!IP9</f>
        <v>-4.8019207683072211E-3</v>
      </c>
      <c r="BU8" s="81">
        <f t="shared" si="0"/>
        <v>3.1500196876230492E-3</v>
      </c>
      <c r="BV8" s="80">
        <f>('City Affordability'!JG10-'City Affordability'!JG9)/'City Affordability'!JG9</f>
        <v>2.8428927680798004E-2</v>
      </c>
      <c r="BW8" s="51">
        <f>('City Affordability'!JH10-'City Affordability'!JH9)/'City Affordability'!JH9</f>
        <v>0.12616952292728115</v>
      </c>
      <c r="BX8" s="51">
        <f>('City Affordability'!JI10-'City Affordability'!JI9)/'City Affordability'!JI9</f>
        <v>2.6187656270561917E-2</v>
      </c>
      <c r="BY8" s="51">
        <f>('City Affordability'!JK10-'City Affordability'!JK9)/'City Affordability'!JK9</f>
        <v>-1.7857142857142856E-2</v>
      </c>
      <c r="BZ8" s="51">
        <f>('City Affordability'!JN10-'City Affordability'!JN9)/'City Affordability'!JN9</f>
        <v>4.3478260869565216E-2</v>
      </c>
      <c r="CA8" s="51">
        <f>('City Affordability'!JQ10-'City Affordability'!JQ9)/'City Affordability'!JQ9</f>
        <v>1.8823529411764704E-2</v>
      </c>
      <c r="CB8" s="51">
        <f>('City Affordability'!JS10-'City Affordability'!JS9)/'City Affordability'!JS9</f>
        <v>1.7730496453900711E-2</v>
      </c>
      <c r="CC8" s="51">
        <f>('City Affordability'!JT10-'City Affordability'!JT9)/'City Affordability'!JT9</f>
        <v>-4.8019207683072211E-3</v>
      </c>
      <c r="CD8" s="81">
        <f t="shared" ref="CD8:CD30" si="8">BY8-BV8</f>
        <v>-4.6286070537940857E-2</v>
      </c>
    </row>
    <row r="9" spans="1:84" x14ac:dyDescent="0.25">
      <c r="A9" s="78">
        <v>1993</v>
      </c>
      <c r="B9" s="51">
        <f>('City Affordability'!R11-'City Affordability'!R10)/'City Affordability'!R10</f>
        <v>2.1384615384615384E-2</v>
      </c>
      <c r="C9" s="51">
        <f>('City Affordability'!S11-'City Affordability'!S10)/'City Affordability'!S10</f>
        <v>2.0648565965583142E-2</v>
      </c>
      <c r="D9" s="51">
        <f>('City Affordability'!T11-'City Affordability'!T10)/'City Affordability'!T10</f>
        <v>2.1819678880197611E-2</v>
      </c>
      <c r="E9" s="84">
        <f>('City Affordability'!V11-'City Affordability'!V10)/'City Affordability'!V10</f>
        <v>1.1904761904761904E-2</v>
      </c>
      <c r="F9" s="84">
        <f>('City Affordability'!Y11-'City Affordability'!Y10)/'City Affordability'!Y10</f>
        <v>9.6153846153846159E-3</v>
      </c>
      <c r="G9" s="84">
        <f>('City Affordability'!AB11-'City Affordability'!AB10)/'City Affordability'!AB10</f>
        <v>0</v>
      </c>
      <c r="H9" s="84">
        <f>('City Affordability'!AD11-'City Affordability'!AD10)/'City Affordability'!AD10</f>
        <v>3.5587188612099648E-2</v>
      </c>
      <c r="I9" s="84">
        <f>('City Affordability'!AE11-'City Affordability'!AE10)/'City Affordability'!AE10</f>
        <v>3.1363088057901015E-2</v>
      </c>
      <c r="J9" s="81">
        <f t="shared" si="1"/>
        <v>-9.4798534798534798E-3</v>
      </c>
      <c r="K9" s="51">
        <f>('City Affordability'!AY11-'City Affordability'!AY10)/'City Affordability'!AY10</f>
        <v>-3.8408779149519894E-2</v>
      </c>
      <c r="L9" s="51">
        <f>('City Affordability'!AZ11-'City Affordability'!AZ10)/'City Affordability'!AZ10</f>
        <v>-1.7356587159100663E-2</v>
      </c>
      <c r="M9" s="51">
        <f>('City Affordability'!BA11-'City Affordability'!BA10)/'City Affordability'!BA10</f>
        <v>-1.5215737419845669E-2</v>
      </c>
      <c r="N9" s="51">
        <f>('City Affordability'!BC11-'City Affordability'!BC10)/'City Affordability'!BC10</f>
        <v>-2.9850746268656716E-2</v>
      </c>
      <c r="O9" s="51">
        <f>('City Affordability'!BF11-'City Affordability'!BF10)/'City Affordability'!BF10</f>
        <v>-3.614457831325301E-2</v>
      </c>
      <c r="P9" s="51">
        <f>('City Affordability'!BI11-'City Affordability'!BI10)/'City Affordability'!BI10</f>
        <v>-2.8571428571428571E-2</v>
      </c>
      <c r="Q9" s="51">
        <f>('City Affordability'!BK11-'City Affordability'!BK10)/'City Affordability'!BK10</f>
        <v>1.2578616352201259E-2</v>
      </c>
      <c r="R9" s="51">
        <f>('City Affordability'!BL11-'City Affordability'!BL10)/'City Affordability'!BL10</f>
        <v>-3.489771359807451E-2</v>
      </c>
      <c r="S9" s="81">
        <f t="shared" si="2"/>
        <v>8.5580328808631777E-3</v>
      </c>
      <c r="T9" s="80">
        <f>('City Affordability'!CC11-'City Affordability'!CC10)/'City Affordability'!CC10</f>
        <v>-3.8408779149519894E-2</v>
      </c>
      <c r="U9" s="51">
        <f>('City Affordability'!CD11-'City Affordability'!CD10)/'City Affordability'!CD10</f>
        <v>-1.7356587159100663E-2</v>
      </c>
      <c r="V9" s="51">
        <f>('City Affordability'!CE11-'City Affordability'!CE10)/'City Affordability'!CE10</f>
        <v>-1.5215737419845669E-2</v>
      </c>
      <c r="W9" s="51">
        <f>('City Affordability'!CG11-'City Affordability'!CG10)/'City Affordability'!CG10</f>
        <v>1.6129032258064516E-2</v>
      </c>
      <c r="X9" s="51">
        <f>('City Affordability'!CJ11-'City Affordability'!CJ10)/'City Affordability'!CJ10</f>
        <v>0</v>
      </c>
      <c r="Y9" s="51">
        <f>('City Affordability'!CM11-'City Affordability'!CM10)/'City Affordability'!CM10</f>
        <v>0</v>
      </c>
      <c r="Z9" s="51">
        <f>('City Affordability'!CO11-'City Affordability'!CO10)/'City Affordability'!CO10</f>
        <v>8.5365853658536939E-3</v>
      </c>
      <c r="AA9" s="51">
        <f>('City Affordability'!CP11-'City Affordability'!CP10)/'City Affordability'!CP10</f>
        <v>-3.489771359807451E-2</v>
      </c>
      <c r="AB9" s="81">
        <f t="shared" si="3"/>
        <v>5.4537811407584409E-2</v>
      </c>
      <c r="AC9" s="80">
        <f>('City Affordability'!DM11-'City Affordability'!DM10)/'City Affordability'!DM10</f>
        <v>1.9977458438997309E-3</v>
      </c>
      <c r="AD9" s="51">
        <f>('City Affordability'!DN11-'City Affordability'!DN10)/'City Affordability'!DN10</f>
        <v>-7.2686105228864678E-2</v>
      </c>
      <c r="AE9" s="51">
        <f>('City Affordability'!DO11-'City Affordability'!DO10)/'City Affordability'!DO10</f>
        <v>-6.1392286907393734E-2</v>
      </c>
      <c r="AF9" s="51">
        <f>('City Affordability'!DQ11-'City Affordability'!DQ10)/'City Affordability'!DQ10</f>
        <v>1.532567049808429E-2</v>
      </c>
      <c r="AG9" s="51">
        <f>('City Affordability'!DT11-'City Affordability'!DT10)/'City Affordability'!DT10</f>
        <v>-1.1142061281337047E-2</v>
      </c>
      <c r="AH9" s="51">
        <f>('City Affordability'!DW11-'City Affordability'!DW10)/'City Affordability'!DW10</f>
        <v>3.3333333333333333E-2</v>
      </c>
      <c r="AI9" s="51">
        <f>('City Affordability'!DY11-'City Affordability'!DY10)/'City Affordability'!DY10</f>
        <v>2.7127003699136905E-2</v>
      </c>
      <c r="AJ9" s="51">
        <f>('City Affordability'!DZ11-'City Affordability'!DZ10)/'City Affordability'!DZ10</f>
        <v>3.6204744069912684E-2</v>
      </c>
      <c r="AK9" s="81">
        <f t="shared" si="4"/>
        <v>1.3327924654184559E-2</v>
      </c>
      <c r="AL9" s="80">
        <f>('City Affordability'!EQ11-'City Affordability'!EQ10)/'City Affordability'!EQ10</f>
        <v>1.5723645026801666E-2</v>
      </c>
      <c r="AM9" s="51">
        <f>('City Affordability'!ER11-'City Affordability'!ER10)/'City Affordability'!ER10</f>
        <v>1.588310038119441E-2</v>
      </c>
      <c r="AN9" s="51">
        <f>('City Affordability'!ES11-'City Affordability'!ES10)/'City Affordability'!ES10</f>
        <v>1.4720581553839164E-2</v>
      </c>
      <c r="AO9" s="51">
        <f>('City Affordability'!EU11-'City Affordability'!EU10)/'City Affordability'!EU10</f>
        <v>5.6097560975609757E-2</v>
      </c>
      <c r="AP9" s="51">
        <f>('City Affordability'!EX11-'City Affordability'!EX10)/'City Affordability'!EX10</f>
        <v>5.6000000000000001E-2</v>
      </c>
      <c r="AQ9" s="51">
        <f>('City Affordability'!FA11-'City Affordability'!FA10)/'City Affordability'!FA10</f>
        <v>4.1666666666666664E-2</v>
      </c>
      <c r="AR9" s="51">
        <f>('City Affordability'!FC11-'City Affordability'!FC10)/'City Affordability'!FC10</f>
        <v>1.5662650602409605E-2</v>
      </c>
      <c r="AS9" s="51">
        <f>('City Affordability'!FD11-'City Affordability'!FD10)/'City Affordability'!FD10</f>
        <v>2.8985507246376881E-2</v>
      </c>
      <c r="AT9" s="81">
        <f t="shared" si="5"/>
        <v>4.0373915948808091E-2</v>
      </c>
      <c r="AU9" s="80">
        <f>('City Affordability'!FU11-'City Affordability'!FU10)/'City Affordability'!FU10</f>
        <v>1.5723645026801666E-2</v>
      </c>
      <c r="AV9" s="51">
        <f>('City Affordability'!FV11-'City Affordability'!FV10)/'City Affordability'!FV10</f>
        <v>1.588310038119441E-2</v>
      </c>
      <c r="AW9" s="51">
        <f>('City Affordability'!FW11-'City Affordability'!FW10)/'City Affordability'!FW10</f>
        <v>1.4720581553839164E-2</v>
      </c>
      <c r="AX9" s="51">
        <f>('City Affordability'!FY11-'City Affordability'!FY10)/'City Affordability'!FY10</f>
        <v>0</v>
      </c>
      <c r="AY9" s="51">
        <f>('City Affordability'!GB11-'City Affordability'!GB10)/'City Affordability'!GB10</f>
        <v>0.04</v>
      </c>
      <c r="AZ9" s="51">
        <f>('City Affordability'!GE11-'City Affordability'!GE10)/'City Affordability'!GE10</f>
        <v>5.9322033898305086E-2</v>
      </c>
      <c r="BA9" s="51">
        <f>('City Affordability'!GG11-'City Affordability'!GG10)/'City Affordability'!GG10</f>
        <v>2.1924482338611589E-2</v>
      </c>
      <c r="BB9" s="51">
        <f>('City Affordability'!GH11-'City Affordability'!GH10)/'City Affordability'!GH10</f>
        <v>2.8985507246376881E-2</v>
      </c>
      <c r="BC9" s="81">
        <f t="shared" si="6"/>
        <v>-1.5723645026801666E-2</v>
      </c>
      <c r="BD9" s="80">
        <f>('City Affordability'!GY11-'City Affordability'!GY10)/'City Affordability'!GY10</f>
        <v>1.5723645026801666E-2</v>
      </c>
      <c r="BE9" s="51">
        <f>('City Affordability'!GZ11-'City Affordability'!GZ10)/'City Affordability'!GZ10</f>
        <v>1.588310038119441E-2</v>
      </c>
      <c r="BF9" s="51">
        <f>('City Affordability'!HA11-'City Affordability'!HA10)/'City Affordability'!HA10</f>
        <v>1.4720581553839164E-2</v>
      </c>
      <c r="BG9" s="51">
        <f>('City Affordability'!HC11-'City Affordability'!HC10)/'City Affordability'!HC10</f>
        <v>0.13333333333333333</v>
      </c>
      <c r="BH9" s="51">
        <f>('City Affordability'!HF11-'City Affordability'!HF10)/'City Affordability'!HF10</f>
        <v>4.9382716049382713E-2</v>
      </c>
      <c r="BI9" s="51">
        <f>('City Affordability'!HI11-'City Affordability'!HI10)/'City Affordability'!HI10</f>
        <v>4.6277665995975853E-2</v>
      </c>
      <c r="BJ9" s="51">
        <f>('City Affordability'!HK11-'City Affordability'!HK10)/'City Affordability'!HK10</f>
        <v>1.8028846153846152E-2</v>
      </c>
      <c r="BK9" s="51">
        <f>('City Affordability'!HL11-'City Affordability'!HL10)/'City Affordability'!HL10</f>
        <v>2.8985507246376881E-2</v>
      </c>
      <c r="BL9" s="81">
        <f t="shared" si="7"/>
        <v>0.11760968830653167</v>
      </c>
      <c r="BM9" s="80">
        <f>('City Affordability'!IC11-'City Affordability'!IC10)/'City Affordability'!IC10</f>
        <v>2.1015195602974459E-2</v>
      </c>
      <c r="BN9" s="51">
        <f>('City Affordability'!ID11-'City Affordability'!ID10)/'City Affordability'!ID10</f>
        <v>5.4571029036768949E-2</v>
      </c>
      <c r="BO9" s="51">
        <f>('City Affordability'!IE11-'City Affordability'!IE10)/'City Affordability'!IE10</f>
        <v>4.1997948191844062E-2</v>
      </c>
      <c r="BP9" s="51">
        <f>('City Affordability'!IG11-'City Affordability'!IG10)/'City Affordability'!IG10</f>
        <v>3.4013605442176869E-3</v>
      </c>
      <c r="BQ9" s="51">
        <f>('City Affordability'!IJ11-'City Affordability'!IJ10)/'City Affordability'!IJ10</f>
        <v>-1.4285714285714285E-2</v>
      </c>
      <c r="BR9" s="51">
        <f>('City Affordability'!IM11-'City Affordability'!IM10)/'City Affordability'!IM10</f>
        <v>0</v>
      </c>
      <c r="BS9" s="51">
        <f>('City Affordability'!IO11-'City Affordability'!IO10)/'City Affordability'!IO10</f>
        <v>1.5046296296296263E-2</v>
      </c>
      <c r="BT9" s="51">
        <f>('City Affordability'!IP11-'City Affordability'!IP10)/'City Affordability'!IP10</f>
        <v>4.8250904704462173E-3</v>
      </c>
      <c r="BU9" s="81">
        <f t="shared" si="0"/>
        <v>-1.7613835058756772E-2</v>
      </c>
      <c r="BV9" s="80">
        <f>('City Affordability'!JG11-'City Affordability'!JG10)/'City Affordability'!JG10</f>
        <v>2.1015195602974459E-2</v>
      </c>
      <c r="BW9" s="51">
        <f>('City Affordability'!JH11-'City Affordability'!JH10)/'City Affordability'!JH10</f>
        <v>5.4571029036768949E-2</v>
      </c>
      <c r="BX9" s="51">
        <f>('City Affordability'!JI11-'City Affordability'!JI10)/'City Affordability'!JI10</f>
        <v>4.1997948191844062E-2</v>
      </c>
      <c r="BY9" s="51">
        <f>('City Affordability'!JK11-'City Affordability'!JK10)/'City Affordability'!JK10</f>
        <v>0</v>
      </c>
      <c r="BZ9" s="51">
        <f>('City Affordability'!JN11-'City Affordability'!JN10)/'City Affordability'!JN10</f>
        <v>-2.7777777777777776E-2</v>
      </c>
      <c r="CA9" s="51">
        <f>('City Affordability'!JQ11-'City Affordability'!JQ10)/'City Affordability'!JQ10</f>
        <v>4.6189376443418013E-3</v>
      </c>
      <c r="CB9" s="51">
        <f>('City Affordability'!JS11-'City Affordability'!JS10)/'City Affordability'!JS10</f>
        <v>1.2775842044134827E-2</v>
      </c>
      <c r="CC9" s="51">
        <f>('City Affordability'!JT11-'City Affordability'!JT10)/'City Affordability'!JT10</f>
        <v>4.8250904704462173E-3</v>
      </c>
      <c r="CD9" s="81">
        <f t="shared" si="8"/>
        <v>-2.1015195602974459E-2</v>
      </c>
    </row>
    <row r="10" spans="1:84" x14ac:dyDescent="0.25">
      <c r="A10" s="78">
        <v>1994</v>
      </c>
      <c r="B10" s="51">
        <f>('City Affordability'!R12-'City Affordability'!R11)/'City Affordability'!R11</f>
        <v>2.6359391474619673E-2</v>
      </c>
      <c r="C10" s="51">
        <f>('City Affordability'!S12-'City Affordability'!S11)/'City Affordability'!S11</f>
        <v>2.3690556299072733E-2</v>
      </c>
      <c r="D10" s="51">
        <f>('City Affordability'!T12-'City Affordability'!T11)/'City Affordability'!T11</f>
        <v>2.7742603890871416E-2</v>
      </c>
      <c r="E10" s="84">
        <f>('City Affordability'!V12-'City Affordability'!V11)/'City Affordability'!V11</f>
        <v>5.8823529411764705E-2</v>
      </c>
      <c r="F10" s="84">
        <f>('City Affordability'!Y12-'City Affordability'!Y11)/'City Affordability'!Y11</f>
        <v>2.8571428571428571E-2</v>
      </c>
      <c r="G10" s="84">
        <f>('City Affordability'!AB12-'City Affordability'!AB11)/'City Affordability'!AB11</f>
        <v>1.5384615384615385E-2</v>
      </c>
      <c r="H10" s="84">
        <f>('City Affordability'!AD12-'City Affordability'!AD11)/'City Affordability'!AD11</f>
        <v>2.0618556701030896E-2</v>
      </c>
      <c r="I10" s="84">
        <f>('City Affordability'!AE12-'City Affordability'!AE11)/'City Affordability'!AE11</f>
        <v>1.052631578947375E-2</v>
      </c>
      <c r="J10" s="81">
        <f t="shared" si="1"/>
        <v>3.2464137937145032E-2</v>
      </c>
      <c r="K10" s="51">
        <f>('City Affordability'!AY12-'City Affordability'!AY11)/'City Affordability'!AY11</f>
        <v>-0.12143366619115549</v>
      </c>
      <c r="L10" s="51">
        <f>('City Affordability'!AZ12-'City Affordability'!AZ11)/'City Affordability'!AZ11</f>
        <v>-5.9421540667375428E-2</v>
      </c>
      <c r="M10" s="51">
        <f>('City Affordability'!BA12-'City Affordability'!BA11)/'City Affordability'!BA11</f>
        <v>-5.0049663392561526E-2</v>
      </c>
      <c r="N10" s="51">
        <f>('City Affordability'!BC12-'City Affordability'!BC11)/'City Affordability'!BC11</f>
        <v>-4.6153846153846156E-2</v>
      </c>
      <c r="O10" s="51">
        <f>('City Affordability'!BF12-'City Affordability'!BF11)/'City Affordability'!BF11</f>
        <v>0</v>
      </c>
      <c r="P10" s="51">
        <f>('City Affordability'!BI12-'City Affordability'!BI11)/'City Affordability'!BI11</f>
        <v>-9.8039215686274508E-3</v>
      </c>
      <c r="Q10" s="51">
        <f>('City Affordability'!BK12-'City Affordability'!BK11)/'City Affordability'!BK11</f>
        <v>1.4906832298136682E-2</v>
      </c>
      <c r="R10" s="51">
        <f>('City Affordability'!BL12-'City Affordability'!BL11)/'City Affordability'!BL11</f>
        <v>6.2344139650872812E-3</v>
      </c>
      <c r="S10" s="81">
        <f t="shared" si="2"/>
        <v>7.5279820037309333E-2</v>
      </c>
      <c r="T10" s="80">
        <f>('City Affordability'!CC12-'City Affordability'!CC11)/'City Affordability'!CC11</f>
        <v>-0.12143366619115549</v>
      </c>
      <c r="U10" s="51">
        <f>('City Affordability'!CD12-'City Affordability'!CD11)/'City Affordability'!CD11</f>
        <v>-5.9421540667375428E-2</v>
      </c>
      <c r="V10" s="51">
        <f>('City Affordability'!CE12-'City Affordability'!CE11)/'City Affordability'!CE11</f>
        <v>-5.0049663392561526E-2</v>
      </c>
      <c r="W10" s="51">
        <f>('City Affordability'!CG12-'City Affordability'!CG11)/'City Affordability'!CG11</f>
        <v>-4.7619047619047616E-2</v>
      </c>
      <c r="X10" s="51">
        <f>('City Affordability'!CJ12-'City Affordability'!CJ11)/'City Affordability'!CJ11</f>
        <v>-0.04</v>
      </c>
      <c r="Y10" s="51">
        <f>('City Affordability'!CM12-'City Affordability'!CM11)/'City Affordability'!CM11</f>
        <v>-3.2258064516129031E-2</v>
      </c>
      <c r="Z10" s="51">
        <f>('City Affordability'!CO12-'City Affordability'!CO11)/'City Affordability'!CO11</f>
        <v>1.571946795646913E-2</v>
      </c>
      <c r="AA10" s="51">
        <f>('City Affordability'!CP12-'City Affordability'!CP11)/'City Affordability'!CP11</f>
        <v>6.2344139650872812E-3</v>
      </c>
      <c r="AB10" s="81">
        <f t="shared" si="3"/>
        <v>7.3814618572107873E-2</v>
      </c>
      <c r="AC10" s="80">
        <f>('City Affordability'!DM12-'City Affordability'!DM11)/'City Affordability'!DM11</f>
        <v>-6.5280968704391484E-2</v>
      </c>
      <c r="AD10" s="51">
        <f>('City Affordability'!DN12-'City Affordability'!DN11)/'City Affordability'!DN11</f>
        <v>-4.3309244341077201E-3</v>
      </c>
      <c r="AE10" s="51">
        <f>('City Affordability'!DO12-'City Affordability'!DO11)/'City Affordability'!DO11</f>
        <v>1.7080547029733963E-2</v>
      </c>
      <c r="AF10" s="51">
        <f>('City Affordability'!DQ12-'City Affordability'!DQ11)/'City Affordability'!DQ11</f>
        <v>1.8867924528301886E-2</v>
      </c>
      <c r="AG10" s="51">
        <f>('City Affordability'!DT12-'City Affordability'!DT11)/'City Affordability'!DT11</f>
        <v>1.9718309859154931E-2</v>
      </c>
      <c r="AH10" s="51">
        <f>('City Affordability'!DW12-'City Affordability'!DW11)/'City Affordability'!DW11</f>
        <v>-2.5806451612903226E-2</v>
      </c>
      <c r="AI10" s="51">
        <f>('City Affordability'!DY12-'City Affordability'!DY11)/'City Affordability'!DY11</f>
        <v>1.4405762304922003E-2</v>
      </c>
      <c r="AJ10" s="51">
        <f>('City Affordability'!DZ12-'City Affordability'!DZ11)/'City Affordability'!DZ11</f>
        <v>1.2048192771084338E-2</v>
      </c>
      <c r="AK10" s="81">
        <f t="shared" si="4"/>
        <v>8.4148893232693367E-2</v>
      </c>
      <c r="AL10" s="80">
        <f>('City Affordability'!EQ12-'City Affordability'!EQ11)/'City Affordability'!EQ11</f>
        <v>3.1195027559517254E-3</v>
      </c>
      <c r="AM10" s="51">
        <f>('City Affordability'!ER12-'City Affordability'!ER11)/'City Affordability'!ER11</f>
        <v>2.6707168170582891E-3</v>
      </c>
      <c r="AN10" s="51">
        <f>('City Affordability'!ES12-'City Affordability'!ES11)/'City Affordability'!ES11</f>
        <v>-5.5655055072982573E-3</v>
      </c>
      <c r="AO10" s="51">
        <f>('City Affordability'!EU12-'City Affordability'!EU11)/'City Affordability'!EU11</f>
        <v>2.0785219399538105E-2</v>
      </c>
      <c r="AP10" s="51">
        <f>('City Affordability'!EX12-'City Affordability'!EX11)/'City Affordability'!EX11</f>
        <v>4.1666666666666664E-2</v>
      </c>
      <c r="AQ10" s="51">
        <f>('City Affordability'!FA12-'City Affordability'!FA11)/'City Affordability'!FA11</f>
        <v>0.04</v>
      </c>
      <c r="AR10" s="51">
        <f>('City Affordability'!FC12-'City Affordability'!FC11)/'City Affordability'!FC11</f>
        <v>1.1862396204034226E-3</v>
      </c>
      <c r="AS10" s="51">
        <f>('City Affordability'!FD12-'City Affordability'!FD11)/'City Affordability'!FD11</f>
        <v>-2.3474178403756203E-3</v>
      </c>
      <c r="AT10" s="81">
        <f t="shared" si="5"/>
        <v>1.766571664358638E-2</v>
      </c>
      <c r="AU10" s="80">
        <f>('City Affordability'!FU12-'City Affordability'!FU11)/'City Affordability'!FU11</f>
        <v>3.1195027559517254E-3</v>
      </c>
      <c r="AV10" s="51">
        <f>('City Affordability'!FV12-'City Affordability'!FV11)/'City Affordability'!FV11</f>
        <v>2.6707168170582891E-3</v>
      </c>
      <c r="AW10" s="51">
        <f>('City Affordability'!FW12-'City Affordability'!FW11)/'City Affordability'!FW11</f>
        <v>-5.5655055072982573E-3</v>
      </c>
      <c r="AX10" s="51">
        <f>('City Affordability'!FY12-'City Affordability'!FY11)/'City Affordability'!FY11</f>
        <v>7.4999999999999997E-2</v>
      </c>
      <c r="AY10" s="51">
        <f>('City Affordability'!GB12-'City Affordability'!GB11)/'City Affordability'!GB11</f>
        <v>1.9230769230769232E-2</v>
      </c>
      <c r="AZ10" s="51">
        <f>('City Affordability'!GE12-'City Affordability'!GE11)/'City Affordability'!GE11</f>
        <v>3.2000000000000001E-2</v>
      </c>
      <c r="BA10" s="51">
        <f>('City Affordability'!GG12-'City Affordability'!GG11)/'City Affordability'!GG11</f>
        <v>4.7675804529200413E-3</v>
      </c>
      <c r="BB10" s="51">
        <f>('City Affordability'!GH12-'City Affordability'!GH11)/'City Affordability'!GH11</f>
        <v>-2.3474178403756203E-3</v>
      </c>
      <c r="BC10" s="81">
        <f t="shared" si="6"/>
        <v>7.1880497244048269E-2</v>
      </c>
      <c r="BD10" s="80">
        <f>('City Affordability'!GY12-'City Affordability'!GY11)/'City Affordability'!GY11</f>
        <v>3.1195027559517254E-3</v>
      </c>
      <c r="BE10" s="51">
        <f>('City Affordability'!GZ12-'City Affordability'!GZ11)/'City Affordability'!GZ11</f>
        <v>2.6707168170582891E-3</v>
      </c>
      <c r="BF10" s="51">
        <f>('City Affordability'!HA12-'City Affordability'!HA11)/'City Affordability'!HA11</f>
        <v>-5.5655055072982573E-3</v>
      </c>
      <c r="BG10" s="51">
        <f>('City Affordability'!HC12-'City Affordability'!HC11)/'City Affordability'!HC11</f>
        <v>2.9411764705882353E-2</v>
      </c>
      <c r="BH10" s="51">
        <f>('City Affordability'!HF12-'City Affordability'!HF11)/'City Affordability'!HF11</f>
        <v>3.5294117647058823E-2</v>
      </c>
      <c r="BI10" s="51">
        <f>('City Affordability'!HI12-'City Affordability'!HI11)/'City Affordability'!HI11</f>
        <v>1.9230769230769232E-2</v>
      </c>
      <c r="BJ10" s="51">
        <f>('City Affordability'!HK12-'City Affordability'!HK11)/'City Affordability'!HK11</f>
        <v>0</v>
      </c>
      <c r="BK10" s="51">
        <f>('City Affordability'!HL12-'City Affordability'!HL11)/'City Affordability'!HL11</f>
        <v>-2.3474178403756203E-3</v>
      </c>
      <c r="BL10" s="81">
        <f t="shared" si="7"/>
        <v>2.6292261949930628E-2</v>
      </c>
      <c r="BM10" s="80">
        <f>('City Affordability'!IC12-'City Affordability'!IC11)/'City Affordability'!IC11</f>
        <v>-1.8524382520582649E-2</v>
      </c>
      <c r="BN10" s="51">
        <f>('City Affordability'!ID12-'City Affordability'!ID11)/'City Affordability'!ID11</f>
        <v>2.1538295937262524E-2</v>
      </c>
      <c r="BO10" s="51">
        <f>('City Affordability'!IE12-'City Affordability'!IE11)/'City Affordability'!IE11</f>
        <v>-9.0308288720694248E-3</v>
      </c>
      <c r="BP10" s="51">
        <f>('City Affordability'!IG12-'City Affordability'!IG11)/'City Affordability'!IG11</f>
        <v>0</v>
      </c>
      <c r="BQ10" s="51">
        <f>('City Affordability'!IJ12-'City Affordability'!IJ11)/'City Affordability'!IJ11</f>
        <v>1.1594202898550725E-2</v>
      </c>
      <c r="BR10" s="51">
        <f>('City Affordability'!IM12-'City Affordability'!IM11)/'City Affordability'!IM11</f>
        <v>0</v>
      </c>
      <c r="BS10" s="51">
        <f>('City Affordability'!IO12-'City Affordability'!IO11)/'City Affordability'!IO11</f>
        <v>-1.4823261117445806E-2</v>
      </c>
      <c r="BT10" s="51">
        <f>('City Affordability'!IP12-'City Affordability'!IP11)/'City Affordability'!IP11</f>
        <v>4.8019207683073911E-3</v>
      </c>
      <c r="BU10" s="81">
        <f t="shared" si="0"/>
        <v>1.8524382520582649E-2</v>
      </c>
      <c r="BV10" s="80">
        <f>('City Affordability'!JG12-'City Affordability'!JG11)/'City Affordability'!JG11</f>
        <v>-1.8524382520582649E-2</v>
      </c>
      <c r="BW10" s="51">
        <f>('City Affordability'!JH12-'City Affordability'!JH11)/'City Affordability'!JH11</f>
        <v>2.1538295937262524E-2</v>
      </c>
      <c r="BX10" s="51">
        <f>('City Affordability'!JI12-'City Affordability'!JI11)/'City Affordability'!JI11</f>
        <v>-9.0308288720694248E-3</v>
      </c>
      <c r="BY10" s="51">
        <f>('City Affordability'!JK12-'City Affordability'!JK11)/'City Affordability'!JK11</f>
        <v>0</v>
      </c>
      <c r="BZ10" s="51">
        <f>('City Affordability'!JN12-'City Affordability'!JN11)/'City Affordability'!JN11</f>
        <v>2.8571428571428571E-2</v>
      </c>
      <c r="CA10" s="51">
        <f>('City Affordability'!JQ12-'City Affordability'!JQ11)/'City Affordability'!JQ11</f>
        <v>0</v>
      </c>
      <c r="CB10" s="51">
        <f>('City Affordability'!JS12-'City Affordability'!JS11)/'City Affordability'!JS11</f>
        <v>-8.0275229357798482E-3</v>
      </c>
      <c r="CC10" s="51">
        <f>('City Affordability'!JT12-'City Affordability'!JT11)/'City Affordability'!JT11</f>
        <v>4.8019207683073911E-3</v>
      </c>
      <c r="CD10" s="81">
        <f t="shared" si="8"/>
        <v>1.8524382520582649E-2</v>
      </c>
    </row>
    <row r="11" spans="1:84" x14ac:dyDescent="0.25">
      <c r="A11" s="78">
        <v>1995</v>
      </c>
      <c r="B11" s="51">
        <f>('City Affordability'!R13-'City Affordability'!R12)/'City Affordability'!R12</f>
        <v>3.3754035808629293E-3</v>
      </c>
      <c r="C11" s="51">
        <f>('City Affordability'!S13-'City Affordability'!S12)/'City Affordability'!S12</f>
        <v>2.7720986477693136E-3</v>
      </c>
      <c r="D11" s="51">
        <f>('City Affordability'!T13-'City Affordability'!T12)/'City Affordability'!T12</f>
        <v>2.800179211469534E-3</v>
      </c>
      <c r="E11" s="84">
        <f>('City Affordability'!V13-'City Affordability'!V12)/'City Affordability'!V12</f>
        <v>3.3333333333333333E-2</v>
      </c>
      <c r="F11" s="84">
        <f>('City Affordability'!Y13-'City Affordability'!Y12)/'City Affordability'!Y12</f>
        <v>3.7037037037037035E-2</v>
      </c>
      <c r="G11" s="84">
        <f>('City Affordability'!AB13-'City Affordability'!AB12)/'City Affordability'!AB12</f>
        <v>2.2727272727272728E-2</v>
      </c>
      <c r="H11" s="84">
        <f>('City Affordability'!AD13-'City Affordability'!AD12)/'City Affordability'!AD12</f>
        <v>2.4691358024691391E-2</v>
      </c>
      <c r="I11" s="84">
        <f>('City Affordability'!AE13-'City Affordability'!AE12)/'City Affordability'!AE12</f>
        <v>3.0092592592592525E-2</v>
      </c>
      <c r="J11" s="81">
        <f t="shared" si="1"/>
        <v>2.9957929752470403E-2</v>
      </c>
      <c r="K11" s="51">
        <f>('City Affordability'!AY13-'City Affordability'!AY12)/'City Affordability'!AY12</f>
        <v>0</v>
      </c>
      <c r="L11" s="51">
        <f>('City Affordability'!AZ13-'City Affordability'!AZ12)/'City Affordability'!AZ12</f>
        <v>-1.0165581505486344E-3</v>
      </c>
      <c r="M11" s="51">
        <f>('City Affordability'!BA13-'City Affordability'!BA12)/'City Affordability'!BA12</f>
        <v>8.8295091489979678E-3</v>
      </c>
      <c r="N11" s="51">
        <f>('City Affordability'!BC13-'City Affordability'!BC12)/'City Affordability'!BC12</f>
        <v>4.8387096774193547E-2</v>
      </c>
      <c r="O11" s="51">
        <f>('City Affordability'!BF13-'City Affordability'!BF12)/'City Affordability'!BF12</f>
        <v>-1.2500000000000001E-2</v>
      </c>
      <c r="P11" s="51">
        <f>('City Affordability'!BI13-'City Affordability'!BI12)/'City Affordability'!BI12</f>
        <v>-9.9009900990099011E-3</v>
      </c>
      <c r="Q11" s="51">
        <f>('City Affordability'!BK13-'City Affordability'!BK12)/'City Affordability'!BK12</f>
        <v>2.3255813953488268E-2</v>
      </c>
      <c r="R11" s="51">
        <f>('City Affordability'!BL13-'City Affordability'!BL12)/'City Affordability'!BL12</f>
        <v>2.8500619578686458E-2</v>
      </c>
      <c r="S11" s="81">
        <f t="shared" si="2"/>
        <v>4.8387096774193547E-2</v>
      </c>
      <c r="T11" s="80">
        <f>('City Affordability'!CC13-'City Affordability'!CC12)/'City Affordability'!CC12</f>
        <v>0</v>
      </c>
      <c r="U11" s="51">
        <f>('City Affordability'!CD13-'City Affordability'!CD12)/'City Affordability'!CD12</f>
        <v>-1.0165581505486344E-3</v>
      </c>
      <c r="V11" s="51">
        <f>('City Affordability'!CE13-'City Affordability'!CE12)/'City Affordability'!CE12</f>
        <v>8.8295091489979678E-3</v>
      </c>
      <c r="W11" s="51">
        <f>('City Affordability'!CG13-'City Affordability'!CG12)/'City Affordability'!CG12</f>
        <v>-1.6666666666666666E-2</v>
      </c>
      <c r="X11" s="51">
        <f>('City Affordability'!CJ13-'City Affordability'!CJ12)/'City Affordability'!CJ12</f>
        <v>-2.7777777777777776E-2</v>
      </c>
      <c r="Y11" s="51">
        <f>('City Affordability'!CM13-'City Affordability'!CM12)/'City Affordability'!CM12</f>
        <v>-2.2222222222222223E-2</v>
      </c>
      <c r="Z11" s="51">
        <f>('City Affordability'!CO13-'City Affordability'!CO12)/'City Affordability'!CO12</f>
        <v>2.023809523809527E-2</v>
      </c>
      <c r="AA11" s="51">
        <f>('City Affordability'!CP13-'City Affordability'!CP12)/'City Affordability'!CP12</f>
        <v>2.8500619578686458E-2</v>
      </c>
      <c r="AB11" s="81">
        <f t="shared" si="3"/>
        <v>-1.6666666666666666E-2</v>
      </c>
      <c r="AC11" s="80">
        <f>('City Affordability'!DM13-'City Affordability'!DM12)/'City Affordability'!DM12</f>
        <v>1.3703596178635269E-3</v>
      </c>
      <c r="AD11" s="51">
        <f>('City Affordability'!DN13-'City Affordability'!DN12)/'City Affordability'!DN12</f>
        <v>-4.6311610982467747E-4</v>
      </c>
      <c r="AE11" s="51">
        <f>('City Affordability'!DO13-'City Affordability'!DO12)/'City Affordability'!DO12</f>
        <v>-4.986699561385907E-4</v>
      </c>
      <c r="AF11" s="51">
        <f>('City Affordability'!DQ13-'City Affordability'!DQ12)/'City Affordability'!DQ12</f>
        <v>-1.1111111111111112E-2</v>
      </c>
      <c r="AG11" s="51">
        <f>('City Affordability'!DT13-'City Affordability'!DT12)/'City Affordability'!DT12</f>
        <v>0</v>
      </c>
      <c r="AH11" s="51">
        <f>('City Affordability'!DW13-'City Affordability'!DW12)/'City Affordability'!DW12</f>
        <v>1.5452538631346579E-2</v>
      </c>
      <c r="AI11" s="51">
        <f>('City Affordability'!DY13-'City Affordability'!DY12)/'City Affordability'!DY12</f>
        <v>2.7218934911242571E-2</v>
      </c>
      <c r="AJ11" s="51">
        <f>('City Affordability'!DZ13-'City Affordability'!DZ12)/'City Affordability'!DZ12</f>
        <v>2.4999999999999932E-2</v>
      </c>
      <c r="AK11" s="81">
        <f t="shared" si="4"/>
        <v>-1.2481470728974639E-2</v>
      </c>
      <c r="AL11" s="80">
        <f>('City Affordability'!EQ13-'City Affordability'!EQ12)/'City Affordability'!EQ12</f>
        <v>-4.9990647212869478E-2</v>
      </c>
      <c r="AM11" s="51">
        <f>('City Affordability'!ER13-'City Affordability'!ER12)/'City Affordability'!ER12</f>
        <v>-4.7066888277176304E-2</v>
      </c>
      <c r="AN11" s="51">
        <f>('City Affordability'!ES13-'City Affordability'!ES12)/'City Affordability'!ES12</f>
        <v>-5.1315416237049612E-2</v>
      </c>
      <c r="AO11" s="51">
        <f>('City Affordability'!EU13-'City Affordability'!EU12)/'City Affordability'!EU12</f>
        <v>1.8099547511312219E-2</v>
      </c>
      <c r="AP11" s="51">
        <f>('City Affordability'!EX13-'City Affordability'!EX12)/'City Affordability'!EX12</f>
        <v>0.02</v>
      </c>
      <c r="AQ11" s="51">
        <f>('City Affordability'!FA13-'City Affordability'!FA12)/'City Affordability'!FA12</f>
        <v>3.2307692307692308E-2</v>
      </c>
      <c r="AR11" s="51">
        <f>('City Affordability'!FC13-'City Affordability'!FC12)/'City Affordability'!FC12</f>
        <v>2.4881516587677656E-2</v>
      </c>
      <c r="AS11" s="51">
        <f>('City Affordability'!FD13-'City Affordability'!FD12)/'City Affordability'!FD12</f>
        <v>3.0588235294117579E-2</v>
      </c>
      <c r="AT11" s="81">
        <f t="shared" si="5"/>
        <v>6.8090194724181693E-2</v>
      </c>
      <c r="AU11" s="80">
        <f>('City Affordability'!FU13-'City Affordability'!FU12)/'City Affordability'!FU12</f>
        <v>-4.9990647212869478E-2</v>
      </c>
      <c r="AV11" s="51">
        <f>('City Affordability'!FV13-'City Affordability'!FV12)/'City Affordability'!FV12</f>
        <v>-4.7066888277176304E-2</v>
      </c>
      <c r="AW11" s="51">
        <f>('City Affordability'!FW13-'City Affordability'!FW12)/'City Affordability'!FW12</f>
        <v>-5.1315416237049612E-2</v>
      </c>
      <c r="AX11" s="51">
        <f>('City Affordability'!FY13-'City Affordability'!FY12)/'City Affordability'!FY12</f>
        <v>2.3255813953488372E-2</v>
      </c>
      <c r="AY11" s="51">
        <f>('City Affordability'!GB13-'City Affordability'!GB12)/'City Affordability'!GB12</f>
        <v>1.8867924528301886E-2</v>
      </c>
      <c r="AZ11" s="51">
        <f>('City Affordability'!GE13-'City Affordability'!GE12)/'City Affordability'!GE12</f>
        <v>7.7519379844961239E-3</v>
      </c>
      <c r="BA11" s="51">
        <f>('City Affordability'!GG13-'City Affordability'!GG12)/'City Affordability'!GG12</f>
        <v>2.8469750889679783E-2</v>
      </c>
      <c r="BB11" s="51">
        <f>('City Affordability'!GH13-'City Affordability'!GH12)/'City Affordability'!GH12</f>
        <v>3.0588235294117579E-2</v>
      </c>
      <c r="BC11" s="81">
        <f t="shared" si="6"/>
        <v>7.3246461166357857E-2</v>
      </c>
      <c r="BD11" s="80">
        <f>('City Affordability'!GY13-'City Affordability'!GY12)/'City Affordability'!GY12</f>
        <v>-4.9990647212869478E-2</v>
      </c>
      <c r="BE11" s="51">
        <f>('City Affordability'!GZ13-'City Affordability'!GZ12)/'City Affordability'!GZ12</f>
        <v>-4.7066888277176304E-2</v>
      </c>
      <c r="BF11" s="51">
        <f>('City Affordability'!HA13-'City Affordability'!HA12)/'City Affordability'!HA12</f>
        <v>-5.1315416237049612E-2</v>
      </c>
      <c r="BG11" s="51">
        <f>('City Affordability'!HC13-'City Affordability'!HC12)/'City Affordability'!HC12</f>
        <v>0</v>
      </c>
      <c r="BH11" s="51">
        <f>('City Affordability'!HF13-'City Affordability'!HF12)/'City Affordability'!HF12</f>
        <v>2.2727272727272728E-2</v>
      </c>
      <c r="BI11" s="51">
        <f>('City Affordability'!HI13-'City Affordability'!HI12)/'City Affordability'!HI12</f>
        <v>0</v>
      </c>
      <c r="BJ11" s="51">
        <f>('City Affordability'!HK13-'City Affordability'!HK12)/'City Affordability'!HK12</f>
        <v>2.4793388429751997E-2</v>
      </c>
      <c r="BK11" s="51">
        <f>('City Affordability'!HL13-'City Affordability'!HL12)/'City Affordability'!HL12</f>
        <v>3.0588235294117579E-2</v>
      </c>
      <c r="BL11" s="81">
        <f t="shared" si="7"/>
        <v>4.9990647212869478E-2</v>
      </c>
      <c r="BM11" s="80">
        <f>('City Affordability'!IC13-'City Affordability'!IC12)/'City Affordability'!IC12</f>
        <v>0</v>
      </c>
      <c r="BN11" s="51">
        <f>('City Affordability'!ID13-'City Affordability'!ID12)/'City Affordability'!ID12</f>
        <v>6.4520808915330592E-4</v>
      </c>
      <c r="BO11" s="51">
        <f>('City Affordability'!IE13-'City Affordability'!IE12)/'City Affordability'!IE12</f>
        <v>-1.4902907557250869E-5</v>
      </c>
      <c r="BP11" s="51">
        <f>('City Affordability'!IG13-'City Affordability'!IG12)/'City Affordability'!IG12</f>
        <v>-1.6949152542372881E-2</v>
      </c>
      <c r="BQ11" s="51">
        <f>('City Affordability'!IJ13-'City Affordability'!IJ12)/'City Affordability'!IJ12</f>
        <v>2.8653295128939827E-3</v>
      </c>
      <c r="BR11" s="51">
        <f>('City Affordability'!IM13-'City Affordability'!IM12)/'City Affordability'!IM12</f>
        <v>0</v>
      </c>
      <c r="BS11" s="51">
        <f>('City Affordability'!IO13-'City Affordability'!IO12)/'City Affordability'!IO12</f>
        <v>1.7361111111111108E-2</v>
      </c>
      <c r="BT11" s="51">
        <f>('City Affordability'!IP13-'City Affordability'!IP12)/'City Affordability'!IP12</f>
        <v>1.6726403823177916E-2</v>
      </c>
      <c r="BU11" s="81">
        <f t="shared" si="0"/>
        <v>-1.6949152542372881E-2</v>
      </c>
      <c r="BV11" s="80">
        <f>('City Affordability'!JG13-'City Affordability'!JG12)/'City Affordability'!JG12</f>
        <v>0</v>
      </c>
      <c r="BW11" s="51">
        <f>('City Affordability'!JH13-'City Affordability'!JH12)/'City Affordability'!JH12</f>
        <v>6.4520808915330592E-4</v>
      </c>
      <c r="BX11" s="51">
        <f>('City Affordability'!JI13-'City Affordability'!JI12)/'City Affordability'!JI12</f>
        <v>-1.4902907557250869E-5</v>
      </c>
      <c r="BY11" s="51">
        <f>('City Affordability'!JK13-'City Affordability'!JK12)/'City Affordability'!JK12</f>
        <v>7.2727272727272724E-2</v>
      </c>
      <c r="BZ11" s="51">
        <f>('City Affordability'!JN13-'City Affordability'!JN12)/'City Affordability'!JN12</f>
        <v>-2.7777777777777776E-2</v>
      </c>
      <c r="CA11" s="51">
        <f>('City Affordability'!JQ13-'City Affordability'!JQ12)/'City Affordability'!JQ12</f>
        <v>1.1494252873563218E-2</v>
      </c>
      <c r="CB11" s="51">
        <f>('City Affordability'!JS13-'City Affordability'!JS12)/'City Affordability'!JS12</f>
        <v>2.0809248554913264E-2</v>
      </c>
      <c r="CC11" s="51">
        <f>('City Affordability'!JT13-'City Affordability'!JT12)/'City Affordability'!JT12</f>
        <v>1.6726403823177916E-2</v>
      </c>
      <c r="CD11" s="81">
        <f t="shared" si="8"/>
        <v>7.2727272727272724E-2</v>
      </c>
    </row>
    <row r="12" spans="1:84" x14ac:dyDescent="0.25">
      <c r="A12" s="78">
        <v>1996</v>
      </c>
      <c r="B12" s="51">
        <f>('City Affordability'!R14-'City Affordability'!R13)/'City Affordability'!R13</f>
        <v>-7.3862805323972505E-2</v>
      </c>
      <c r="C12" s="51">
        <f>('City Affordability'!S14-'City Affordability'!S13)/'City Affordability'!S13</f>
        <v>7.2998029053215557E-5</v>
      </c>
      <c r="D12" s="51">
        <f>('City Affordability'!T14-'City Affordability'!T13)/'City Affordability'!T13</f>
        <v>0</v>
      </c>
      <c r="E12" s="84">
        <f>('City Affordability'!V14-'City Affordability'!V13)/'City Affordability'!V13</f>
        <v>3.2258064516129031E-2</v>
      </c>
      <c r="F12" s="84">
        <f>('City Affordability'!Y14-'City Affordability'!Y13)/'City Affordability'!Y13</f>
        <v>1.7857142857142856E-2</v>
      </c>
      <c r="G12" s="84">
        <f>('City Affordability'!AB14-'City Affordability'!AB13)/'City Affordability'!AB13</f>
        <v>7.4074074074074077E-3</v>
      </c>
      <c r="H12" s="84">
        <f>('City Affordability'!AD14-'City Affordability'!AD13)/'City Affordability'!AD13</f>
        <v>8.7623220153340321E-3</v>
      </c>
      <c r="I12" s="84">
        <f>('City Affordability'!AE14-'City Affordability'!AE13)/'City Affordability'!AE13</f>
        <v>7.8651685393258744E-3</v>
      </c>
      <c r="J12" s="81">
        <f t="shared" si="1"/>
        <v>0.10612086984010154</v>
      </c>
      <c r="K12" s="51">
        <f>('City Affordability'!AY14-'City Affordability'!AY13)/'City Affordability'!AY13</f>
        <v>0</v>
      </c>
      <c r="L12" s="51">
        <f>('City Affordability'!AZ14-'City Affordability'!AZ13)/'City Affordability'!AZ13</f>
        <v>-6.4814814814814813E-4</v>
      </c>
      <c r="M12" s="51">
        <f>('City Affordability'!BA14-'City Affordability'!BA13)/'City Affordability'!BA13</f>
        <v>0</v>
      </c>
      <c r="N12" s="51">
        <f>('City Affordability'!BC14-'City Affordability'!BC13)/'City Affordability'!BC13</f>
        <v>6.1538461538461538E-3</v>
      </c>
      <c r="O12" s="51">
        <f>('City Affordability'!BF14-'City Affordability'!BF13)/'City Affordability'!BF13</f>
        <v>1.2658227848101266E-2</v>
      </c>
      <c r="P12" s="51">
        <f>('City Affordability'!BI14-'City Affordability'!BI13)/'City Affordability'!BI13</f>
        <v>0.01</v>
      </c>
      <c r="Q12" s="51">
        <f>('City Affordability'!BK14-'City Affordability'!BK13)/'City Affordability'!BK13</f>
        <v>2.1531100478469036E-2</v>
      </c>
      <c r="R12" s="51">
        <f>('City Affordability'!BL14-'City Affordability'!BL13)/'City Affordability'!BL13</f>
        <v>2.5301204819277039E-2</v>
      </c>
      <c r="S12" s="81">
        <f t="shared" si="2"/>
        <v>6.1538461538461538E-3</v>
      </c>
      <c r="T12" s="80">
        <f>('City Affordability'!CC14-'City Affordability'!CC13)/'City Affordability'!CC13</f>
        <v>0</v>
      </c>
      <c r="U12" s="51">
        <f>('City Affordability'!CD14-'City Affordability'!CD13)/'City Affordability'!CD13</f>
        <v>-6.4814814814814813E-4</v>
      </c>
      <c r="V12" s="51">
        <f>('City Affordability'!CE14-'City Affordability'!CE13)/'City Affordability'!CE13</f>
        <v>0</v>
      </c>
      <c r="W12" s="51">
        <f>('City Affordability'!CG14-'City Affordability'!CG13)/'City Affordability'!CG13</f>
        <v>-1.6949152542372881E-2</v>
      </c>
      <c r="X12" s="51">
        <f>('City Affordability'!CJ14-'City Affordability'!CJ13)/'City Affordability'!CJ13</f>
        <v>0</v>
      </c>
      <c r="Y12" s="51">
        <f>('City Affordability'!CM14-'City Affordability'!CM13)/'City Affordability'!CM13</f>
        <v>0</v>
      </c>
      <c r="Z12" s="51">
        <f>('City Affordability'!CO14-'City Affordability'!CO13)/'City Affordability'!CO13</f>
        <v>2.2170361726954392E-2</v>
      </c>
      <c r="AA12" s="51">
        <f>('City Affordability'!CP14-'City Affordability'!CP13)/'City Affordability'!CP13</f>
        <v>2.5301204819277039E-2</v>
      </c>
      <c r="AB12" s="81">
        <f t="shared" si="3"/>
        <v>-1.6949152542372881E-2</v>
      </c>
      <c r="AC12" s="80">
        <f>('City Affordability'!DM14-'City Affordability'!DM13)/'City Affordability'!DM13</f>
        <v>-5.8284512543187623E-2</v>
      </c>
      <c r="AD12" s="51">
        <f>('City Affordability'!DN14-'City Affordability'!DN13)/'City Affordability'!DN13</f>
        <v>0</v>
      </c>
      <c r="AE12" s="51">
        <f>('City Affordability'!DO14-'City Affordability'!DO13)/'City Affordability'!DO13</f>
        <v>-7.7283492946143548E-2</v>
      </c>
      <c r="AF12" s="51">
        <f>('City Affordability'!DQ14-'City Affordability'!DQ13)/'City Affordability'!DQ13</f>
        <v>1.1235955056179775E-2</v>
      </c>
      <c r="AG12" s="51">
        <f>('City Affordability'!DT14-'City Affordability'!DT13)/'City Affordability'!DT13</f>
        <v>8.2872928176795577E-3</v>
      </c>
      <c r="AH12" s="51">
        <f>('City Affordability'!DW14-'City Affordability'!DW13)/'City Affordability'!DW13</f>
        <v>-1.0869565217391304E-2</v>
      </c>
      <c r="AI12" s="51">
        <f>('City Affordability'!DY14-'City Affordability'!DY13)/'City Affordability'!DY13</f>
        <v>2.0737327188940061E-2</v>
      </c>
      <c r="AJ12" s="51">
        <f>('City Affordability'!DZ14-'City Affordability'!DZ13)/'City Affordability'!DZ13</f>
        <v>2.0905923344947869E-2</v>
      </c>
      <c r="AK12" s="81">
        <f t="shared" si="4"/>
        <v>6.9520467599367392E-2</v>
      </c>
      <c r="AL12" s="80">
        <f>('City Affordability'!EQ14-'City Affordability'!EQ13)/'City Affordability'!EQ13</f>
        <v>-0.16207236032488309</v>
      </c>
      <c r="AM12" s="51">
        <f>('City Affordability'!ER14-'City Affordability'!ER13)/'City Affordability'!ER13</f>
        <v>-0.14748784440842788</v>
      </c>
      <c r="AN12" s="51">
        <f>('City Affordability'!ES14-'City Affordability'!ES13)/'City Affordability'!ES13</f>
        <v>-0.14209776934029425</v>
      </c>
      <c r="AO12" s="51">
        <f>('City Affordability'!EU14-'City Affordability'!EU13)/'City Affordability'!EU13</f>
        <v>0</v>
      </c>
      <c r="AP12" s="51">
        <f>('City Affordability'!EX14-'City Affordability'!EX13)/'City Affordability'!EX13</f>
        <v>3.3868092691622102E-2</v>
      </c>
      <c r="AQ12" s="51">
        <f>('City Affordability'!FA14-'City Affordability'!FA13)/'City Affordability'!FA13</f>
        <v>4.3219076005961254E-2</v>
      </c>
      <c r="AR12" s="51">
        <f>('City Affordability'!FC14-'City Affordability'!FC13)/'City Affordability'!FC13</f>
        <v>1.6184971098265961E-2</v>
      </c>
      <c r="AS12" s="51">
        <f>('City Affordability'!FD14-'City Affordability'!FD13)/'City Affordability'!FD13</f>
        <v>7.9908675799087083E-3</v>
      </c>
      <c r="AT12" s="81">
        <f t="shared" si="5"/>
        <v>0.16207236032488309</v>
      </c>
      <c r="AU12" s="80">
        <f>('City Affordability'!FU14-'City Affordability'!FU13)/'City Affordability'!FU13</f>
        <v>-0.16207236032488309</v>
      </c>
      <c r="AV12" s="51">
        <f>('City Affordability'!FV14-'City Affordability'!FV13)/'City Affordability'!FV13</f>
        <v>-0.14748784440842788</v>
      </c>
      <c r="AW12" s="51">
        <f>('City Affordability'!FW14-'City Affordability'!FW13)/'City Affordability'!FW13</f>
        <v>-0.14209776934029425</v>
      </c>
      <c r="AX12" s="51">
        <f>('City Affordability'!FY14-'City Affordability'!FY13)/'City Affordability'!FY13</f>
        <v>-1.1363636363636364E-2</v>
      </c>
      <c r="AY12" s="51">
        <f>('City Affordability'!GB14-'City Affordability'!GB13)/'City Affordability'!GB13</f>
        <v>-1.8518518518518517E-2</v>
      </c>
      <c r="AZ12" s="51">
        <f>('City Affordability'!GE14-'City Affordability'!GE13)/'City Affordability'!GE13</f>
        <v>-4.6153846153846158E-3</v>
      </c>
      <c r="BA12" s="51">
        <f>('City Affordability'!GG14-'City Affordability'!GG13)/'City Affordability'!GG13</f>
        <v>1.6147635524798056E-2</v>
      </c>
      <c r="BB12" s="51">
        <f>('City Affordability'!GH14-'City Affordability'!GH13)/'City Affordability'!GH13</f>
        <v>7.9908675799087083E-3</v>
      </c>
      <c r="BC12" s="81">
        <f t="shared" si="6"/>
        <v>0.15070872396124674</v>
      </c>
      <c r="BD12" s="80">
        <f>('City Affordability'!GY14-'City Affordability'!GY13)/'City Affordability'!GY13</f>
        <v>-0.16207236032488309</v>
      </c>
      <c r="BE12" s="51">
        <f>('City Affordability'!GZ14-'City Affordability'!GZ13)/'City Affordability'!GZ13</f>
        <v>-0.14748784440842788</v>
      </c>
      <c r="BF12" s="51">
        <f>('City Affordability'!HA14-'City Affordability'!HA13)/'City Affordability'!HA13</f>
        <v>-0.14209776934029425</v>
      </c>
      <c r="BG12" s="51">
        <f>('City Affordability'!HC14-'City Affordability'!HC13)/'City Affordability'!HC13</f>
        <v>-5.7142857142857141E-2</v>
      </c>
      <c r="BH12" s="51">
        <f>('City Affordability'!HF14-'City Affordability'!HF13)/'City Affordability'!HF13</f>
        <v>-2.2222222222222223E-2</v>
      </c>
      <c r="BI12" s="51">
        <f>('City Affordability'!HI14-'City Affordability'!HI13)/'City Affordability'!HI13</f>
        <v>3.7735849056603772E-2</v>
      </c>
      <c r="BJ12" s="51">
        <f>('City Affordability'!HK14-'City Affordability'!HK13)/'City Affordability'!HK13</f>
        <v>1.6129032258064582E-2</v>
      </c>
      <c r="BK12" s="51">
        <f>('City Affordability'!HL14-'City Affordability'!HL13)/'City Affordability'!HL13</f>
        <v>7.9908675799087083E-3</v>
      </c>
      <c r="BL12" s="81">
        <f t="shared" si="7"/>
        <v>0.10492950318202596</v>
      </c>
      <c r="BM12" s="80">
        <f>('City Affordability'!IC14-'City Affordability'!IC13)/'City Affordability'!IC13</f>
        <v>0</v>
      </c>
      <c r="BN12" s="51">
        <f>('City Affordability'!ID14-'City Affordability'!ID13)/'City Affordability'!ID13</f>
        <v>-1.1140785959557422E-2</v>
      </c>
      <c r="BO12" s="51">
        <f>('City Affordability'!IE14-'City Affordability'!IE13)/'City Affordability'!IE13</f>
        <v>-7.4515648286140089E-3</v>
      </c>
      <c r="BP12" s="51">
        <f>('City Affordability'!IG14-'City Affordability'!IG13)/'City Affordability'!IG13</f>
        <v>3.4482758620689655E-2</v>
      </c>
      <c r="BQ12" s="51">
        <f>('City Affordability'!IJ14-'City Affordability'!IJ13)/'City Affordability'!IJ13</f>
        <v>0</v>
      </c>
      <c r="BR12" s="51">
        <f>('City Affordability'!IM14-'City Affordability'!IM13)/'City Affordability'!IM13</f>
        <v>0</v>
      </c>
      <c r="BS12" s="51">
        <f>('City Affordability'!IO14-'City Affordability'!IO13)/'City Affordability'!IO13</f>
        <v>1.7064846416382253E-2</v>
      </c>
      <c r="BT12" s="51">
        <f>('City Affordability'!IP14-'City Affordability'!IP13)/'City Affordability'!IP13</f>
        <v>1.9976498237367836E-2</v>
      </c>
      <c r="BU12" s="81">
        <f t="shared" si="0"/>
        <v>3.4482758620689655E-2</v>
      </c>
      <c r="BV12" s="80">
        <f>('City Affordability'!JG14-'City Affordability'!JG13)/'City Affordability'!JG13</f>
        <v>0</v>
      </c>
      <c r="BW12" s="51">
        <f>('City Affordability'!JH14-'City Affordability'!JH13)/'City Affordability'!JH13</f>
        <v>-1.1140785959557422E-2</v>
      </c>
      <c r="BX12" s="51">
        <f>('City Affordability'!JI14-'City Affordability'!JI13)/'City Affordability'!JI13</f>
        <v>-7.4515648286140089E-3</v>
      </c>
      <c r="BY12" s="51">
        <f>('City Affordability'!JK14-'City Affordability'!JK13)/'City Affordability'!JK13</f>
        <v>-3.3898305084745763E-2</v>
      </c>
      <c r="BZ12" s="51">
        <f>('City Affordability'!JN14-'City Affordability'!JN13)/'City Affordability'!JN13</f>
        <v>2.8571428571428571E-3</v>
      </c>
      <c r="CA12" s="51">
        <f>('City Affordability'!JQ14-'City Affordability'!JQ13)/'City Affordability'!JQ13</f>
        <v>1.1363636363636364E-2</v>
      </c>
      <c r="CB12" s="51">
        <f>('City Affordability'!JS14-'City Affordability'!JS13)/'City Affordability'!JS13</f>
        <v>1.6987542468856174E-2</v>
      </c>
      <c r="CC12" s="51">
        <f>('City Affordability'!JT14-'City Affordability'!JT13)/'City Affordability'!JT13</f>
        <v>1.9976498237367836E-2</v>
      </c>
      <c r="CD12" s="81">
        <f t="shared" si="8"/>
        <v>-3.3898305084745763E-2</v>
      </c>
    </row>
    <row r="13" spans="1:84" x14ac:dyDescent="0.25">
      <c r="A13" s="78">
        <v>1997</v>
      </c>
      <c r="B13" s="51">
        <f>('City Affordability'!R15-'City Affordability'!R14)/'City Affordability'!R14</f>
        <v>-1.0897030953878708E-4</v>
      </c>
      <c r="C13" s="51">
        <f>('City Affordability'!S15-'City Affordability'!S14)/'City Affordability'!S14</f>
        <v>-3.6496350364963502E-3</v>
      </c>
      <c r="D13" s="51">
        <f>('City Affordability'!T15-'City Affordability'!T14)/'City Affordability'!T14</f>
        <v>-5.5847202055177032E-3</v>
      </c>
      <c r="E13" s="84">
        <f>('City Affordability'!V15-'City Affordability'!V14)/'City Affordability'!V14</f>
        <v>1.0416666666666666E-2</v>
      </c>
      <c r="F13" s="84">
        <f>('City Affordability'!Y15-'City Affordability'!Y14)/'City Affordability'!Y14</f>
        <v>8.771929824561403E-3</v>
      </c>
      <c r="G13" s="84">
        <f>('City Affordability'!AB15-'City Affordability'!AB14)/'City Affordability'!AB14</f>
        <v>2.2058823529411766E-2</v>
      </c>
      <c r="H13" s="84">
        <f>('City Affordability'!AD15-'City Affordability'!AD14)/'City Affordability'!AD14</f>
        <v>5.4288816503800224E-3</v>
      </c>
      <c r="I13" s="84">
        <f>('City Affordability'!AE15-'City Affordability'!AE14)/'City Affordability'!AE14</f>
        <v>2.4526198439241947E-2</v>
      </c>
      <c r="J13" s="81">
        <f t="shared" si="1"/>
        <v>1.0525636976205453E-2</v>
      </c>
      <c r="K13" s="51">
        <f>('City Affordability'!AY15-'City Affordability'!AY14)/'City Affordability'!AY14</f>
        <v>5.6829713821798253E-3</v>
      </c>
      <c r="L13" s="51">
        <f>('City Affordability'!AZ15-'City Affordability'!AZ14)/'City Affordability'!AZ14</f>
        <v>7.0156582970443198E-3</v>
      </c>
      <c r="M13" s="51">
        <f>('City Affordability'!BA15-'City Affordability'!BA14)/'City Affordability'!BA14</f>
        <v>4.0306328093510681E-3</v>
      </c>
      <c r="N13" s="51">
        <f>('City Affordability'!BC15-'City Affordability'!BC14)/'City Affordability'!BC14</f>
        <v>9.1743119266055051E-3</v>
      </c>
      <c r="O13" s="51">
        <f>('City Affordability'!BF15-'City Affordability'!BF14)/'City Affordability'!BF14</f>
        <v>6.25E-2</v>
      </c>
      <c r="P13" s="51">
        <f>('City Affordability'!BI15-'City Affordability'!BI14)/'City Affordability'!BI14</f>
        <v>4.9504950495049507E-2</v>
      </c>
      <c r="Q13" s="51">
        <f>('City Affordability'!BK15-'City Affordability'!BK14)/'City Affordability'!BK14</f>
        <v>2.1077283372365304E-2</v>
      </c>
      <c r="R13" s="51">
        <f>('City Affordability'!BL15-'City Affordability'!BL14)/'City Affordability'!BL14</f>
        <v>3.5252643948296122E-2</v>
      </c>
      <c r="S13" s="81">
        <f t="shared" si="2"/>
        <v>3.4913405444256798E-3</v>
      </c>
      <c r="T13" s="80">
        <f>('City Affordability'!CC15-'City Affordability'!CC14)/'City Affordability'!CC14</f>
        <v>5.6829713821798253E-3</v>
      </c>
      <c r="U13" s="51">
        <f>('City Affordability'!CD15-'City Affordability'!CD14)/'City Affordability'!CD14</f>
        <v>7.0156582970443198E-3</v>
      </c>
      <c r="V13" s="51">
        <f>('City Affordability'!CE15-'City Affordability'!CE14)/'City Affordability'!CE14</f>
        <v>4.0306328093510681E-3</v>
      </c>
      <c r="W13" s="51">
        <f>('City Affordability'!CG15-'City Affordability'!CG14)/'City Affordability'!CG14</f>
        <v>1.7241379310344827E-2</v>
      </c>
      <c r="X13" s="51">
        <f>('City Affordability'!CJ15-'City Affordability'!CJ14)/'City Affordability'!CJ14</f>
        <v>0</v>
      </c>
      <c r="Y13" s="51">
        <f>('City Affordability'!CM15-'City Affordability'!CM14)/'City Affordability'!CM14</f>
        <v>2.2727272727272728E-2</v>
      </c>
      <c r="Z13" s="51">
        <f>('City Affordability'!CO15-'City Affordability'!CO14)/'City Affordability'!CO14</f>
        <v>1.8264840182648501E-2</v>
      </c>
      <c r="AA13" s="51">
        <f>('City Affordability'!CP15-'City Affordability'!CP14)/'City Affordability'!CP14</f>
        <v>3.5252643948296122E-2</v>
      </c>
      <c r="AB13" s="81">
        <f t="shared" si="3"/>
        <v>1.1558407928165003E-2</v>
      </c>
      <c r="AC13" s="80">
        <f>('City Affordability'!DM15-'City Affordability'!DM14)/'City Affordability'!DM14</f>
        <v>-0.11453182325729781</v>
      </c>
      <c r="AD13" s="51">
        <f>('City Affordability'!DN15-'City Affordability'!DN14)/'City Affordability'!DN14</f>
        <v>-3.5301385579351887E-5</v>
      </c>
      <c r="AE13" s="51">
        <f>('City Affordability'!DO15-'City Affordability'!DO14)/'City Affordability'!DO14</f>
        <v>-5.140059148485026E-2</v>
      </c>
      <c r="AF13" s="51">
        <f>('City Affordability'!DQ15-'City Affordability'!DQ14)/'City Affordability'!DQ14</f>
        <v>3.7037037037037038E-3</v>
      </c>
      <c r="AG13" s="51">
        <f>('City Affordability'!DT15-'City Affordability'!DT14)/'City Affordability'!DT14</f>
        <v>-5.4794520547945206E-3</v>
      </c>
      <c r="AH13" s="51">
        <f>('City Affordability'!DW15-'City Affordability'!DW14)/'City Affordability'!DW14</f>
        <v>1.098901098901099E-2</v>
      </c>
      <c r="AI13" s="51">
        <f>('City Affordability'!DY15-'City Affordability'!DY14)/'City Affordability'!DY14</f>
        <v>2.1444695259593746E-2</v>
      </c>
      <c r="AJ13" s="51">
        <f>('City Affordability'!DZ15-'City Affordability'!DZ14)/'City Affordability'!DZ14</f>
        <v>2.1615472127417421E-2</v>
      </c>
      <c r="AK13" s="81">
        <f t="shared" si="4"/>
        <v>0.11823552696100152</v>
      </c>
      <c r="AL13" s="80">
        <f>('City Affordability'!EQ15-'City Affordability'!EQ14)/'City Affordability'!EQ14</f>
        <v>3.5115288588632478E-3</v>
      </c>
      <c r="AM13" s="51">
        <f>('City Affordability'!ER15-'City Affordability'!ER14)/'City Affordability'!ER14</f>
        <v>1.5231061713951394E-3</v>
      </c>
      <c r="AN13" s="51">
        <f>('City Affordability'!ES15-'City Affordability'!ES14)/'City Affordability'!ES14</f>
        <v>1.6662978535073568E-3</v>
      </c>
      <c r="AO13" s="51">
        <f>('City Affordability'!EU15-'City Affordability'!EU14)/'City Affordability'!EU14</f>
        <v>2.2222222222222223E-2</v>
      </c>
      <c r="AP13" s="51">
        <f>('City Affordability'!EX15-'City Affordability'!EX14)/'City Affordability'!EX14</f>
        <v>1.7241379310344827E-2</v>
      </c>
      <c r="AQ13" s="51">
        <f>('City Affordability'!FA15-'City Affordability'!FA14)/'City Affordability'!FA14</f>
        <v>0</v>
      </c>
      <c r="AR13" s="51">
        <f>('City Affordability'!FC15-'City Affordability'!FC14)/'City Affordability'!FC14</f>
        <v>1.8202502844141003E-2</v>
      </c>
      <c r="AS13" s="51">
        <f>('City Affordability'!FD15-'City Affordability'!FD14)/'City Affordability'!FD14</f>
        <v>3.3975084937712023E-3</v>
      </c>
      <c r="AT13" s="81">
        <f t="shared" si="5"/>
        <v>1.8710693363358975E-2</v>
      </c>
      <c r="AU13" s="80">
        <f>('City Affordability'!FU15-'City Affordability'!FU14)/'City Affordability'!FU14</f>
        <v>3.5115288588632478E-3</v>
      </c>
      <c r="AV13" s="51">
        <f>('City Affordability'!FV15-'City Affordability'!FV14)/'City Affordability'!FV14</f>
        <v>1.5231061713951394E-3</v>
      </c>
      <c r="AW13" s="51">
        <f>('City Affordability'!FW15-'City Affordability'!FW14)/'City Affordability'!FW14</f>
        <v>1.6662978535073568E-3</v>
      </c>
      <c r="AX13" s="51">
        <f>('City Affordability'!FY15-'City Affordability'!FY14)/'City Affordability'!FY14</f>
        <v>1.1494252873563218E-2</v>
      </c>
      <c r="AY13" s="51">
        <f>('City Affordability'!GB15-'City Affordability'!GB14)/'City Affordability'!GB14</f>
        <v>0</v>
      </c>
      <c r="AZ13" s="51">
        <f>('City Affordability'!GE15-'City Affordability'!GE14)/'City Affordability'!GE14</f>
        <v>-1.0819165378670788E-2</v>
      </c>
      <c r="BA13" s="51">
        <f>('City Affordability'!GG15-'City Affordability'!GG14)/'City Affordability'!GG14</f>
        <v>1.70261066969353E-2</v>
      </c>
      <c r="BB13" s="51">
        <f>('City Affordability'!GH15-'City Affordability'!GH14)/'City Affordability'!GH14</f>
        <v>3.3975084937712023E-3</v>
      </c>
      <c r="BC13" s="81">
        <f t="shared" si="6"/>
        <v>7.9827240146999705E-3</v>
      </c>
      <c r="BD13" s="80">
        <f>('City Affordability'!GY15-'City Affordability'!GY14)/'City Affordability'!GY14</f>
        <v>3.5115288588632478E-3</v>
      </c>
      <c r="BE13" s="51">
        <f>('City Affordability'!GZ15-'City Affordability'!GZ14)/'City Affordability'!GZ14</f>
        <v>1.5231061713951394E-3</v>
      </c>
      <c r="BF13" s="51">
        <f>('City Affordability'!HA15-'City Affordability'!HA14)/'City Affordability'!HA14</f>
        <v>1.6662978535073568E-3</v>
      </c>
      <c r="BG13" s="51">
        <f>('City Affordability'!HC15-'City Affordability'!HC14)/'City Affordability'!HC14</f>
        <v>1.5151515151515152E-2</v>
      </c>
      <c r="BH13" s="51">
        <f>('City Affordability'!HF15-'City Affordability'!HF14)/'City Affordability'!HF14</f>
        <v>2.2727272727272728E-2</v>
      </c>
      <c r="BI13" s="51">
        <f>('City Affordability'!HI15-'City Affordability'!HI14)/'City Affordability'!HI14</f>
        <v>0</v>
      </c>
      <c r="BJ13" s="51">
        <f>('City Affordability'!HK15-'City Affordability'!HK14)/'City Affordability'!HK14</f>
        <v>1.8140589569160932E-2</v>
      </c>
      <c r="BK13" s="51">
        <f>('City Affordability'!HL15-'City Affordability'!HL14)/'City Affordability'!HL14</f>
        <v>3.3975084937712023E-3</v>
      </c>
      <c r="BL13" s="81">
        <f t="shared" si="7"/>
        <v>1.1639986292651904E-2</v>
      </c>
      <c r="BM13" s="80">
        <f>('City Affordability'!IC15-'City Affordability'!IC14)/'City Affordability'!IC14</f>
        <v>-1.4518470721084045E-2</v>
      </c>
      <c r="BN13" s="51">
        <f>('City Affordability'!ID15-'City Affordability'!ID14)/'City Affordability'!ID14</f>
        <v>-2.2291843506443476E-2</v>
      </c>
      <c r="BO13" s="51">
        <f>('City Affordability'!IE15-'City Affordability'!IE14)/'City Affordability'!IE14</f>
        <v>-2.9597097097096979E-2</v>
      </c>
      <c r="BP13" s="51">
        <f>('City Affordability'!IG15-'City Affordability'!IG14)/'City Affordability'!IG14</f>
        <v>0</v>
      </c>
      <c r="BQ13" s="51">
        <f>('City Affordability'!IJ15-'City Affordability'!IJ14)/'City Affordability'!IJ14</f>
        <v>-2.8571428571428571E-2</v>
      </c>
      <c r="BR13" s="51">
        <f>('City Affordability'!IM15-'City Affordability'!IM14)/'City Affordability'!IM14</f>
        <v>0</v>
      </c>
      <c r="BS13" s="51">
        <f>('City Affordability'!IO15-'City Affordability'!IO14)/'City Affordability'!IO14</f>
        <v>1.342281879194618E-2</v>
      </c>
      <c r="BT13" s="51">
        <f>('City Affordability'!IP15-'City Affordability'!IP14)/'City Affordability'!IP14</f>
        <v>1.9585253456221231E-2</v>
      </c>
      <c r="BU13" s="81">
        <f t="shared" si="0"/>
        <v>1.4518470721084045E-2</v>
      </c>
      <c r="BV13" s="80">
        <f>('City Affordability'!JG15-'City Affordability'!JG14)/'City Affordability'!JG14</f>
        <v>-1.4518470721084045E-2</v>
      </c>
      <c r="BW13" s="51">
        <f>('City Affordability'!JH15-'City Affordability'!JH14)/'City Affordability'!JH14</f>
        <v>-2.2291843506443476E-2</v>
      </c>
      <c r="BX13" s="51">
        <f>('City Affordability'!JI15-'City Affordability'!JI14)/'City Affordability'!JI14</f>
        <v>-2.9597097097096979E-2</v>
      </c>
      <c r="BY13" s="51">
        <f>('City Affordability'!JK15-'City Affordability'!JK14)/'City Affordability'!JK14</f>
        <v>-3.5087719298245612E-2</v>
      </c>
      <c r="BZ13" s="51">
        <f>('City Affordability'!JN15-'City Affordability'!JN14)/'City Affordability'!JN14</f>
        <v>1.1396011396011397E-2</v>
      </c>
      <c r="CA13" s="51">
        <f>('City Affordability'!JQ15-'City Affordability'!JQ14)/'City Affordability'!JQ14</f>
        <v>-1.1235955056179775E-2</v>
      </c>
      <c r="CB13" s="51">
        <f>('City Affordability'!JS15-'City Affordability'!JS14)/'City Affordability'!JS14</f>
        <v>1.336302895322943E-2</v>
      </c>
      <c r="CC13" s="51">
        <f>('City Affordability'!JT15-'City Affordability'!JT14)/'City Affordability'!JT14</f>
        <v>1.9585253456221231E-2</v>
      </c>
      <c r="CD13" s="81">
        <f t="shared" si="8"/>
        <v>-2.0569248577161567E-2</v>
      </c>
    </row>
    <row r="14" spans="1:84" x14ac:dyDescent="0.25">
      <c r="A14" s="78">
        <v>1998</v>
      </c>
      <c r="B14" s="51">
        <f>('City Affordability'!R16-'City Affordability'!R15)/'City Affordability'!R15</f>
        <v>-2.0690820699040168E-4</v>
      </c>
      <c r="C14" s="51">
        <f>('City Affordability'!S16-'City Affordability'!S15)/'City Affordability'!S15</f>
        <v>0</v>
      </c>
      <c r="D14" s="51">
        <f>('City Affordability'!T16-'City Affordability'!T15)/'City Affordability'!T15</f>
        <v>0</v>
      </c>
      <c r="E14" s="84">
        <f>('City Affordability'!V16-'City Affordability'!V15)/'City Affordability'!V15</f>
        <v>3.0927835051546393E-2</v>
      </c>
      <c r="F14" s="84">
        <f>('City Affordability'!Y16-'City Affordability'!Y15)/'City Affordability'!Y15</f>
        <v>0</v>
      </c>
      <c r="G14" s="84">
        <f>('City Affordability'!AB16-'City Affordability'!AB15)/'City Affordability'!AB15</f>
        <v>7.1942446043165471E-3</v>
      </c>
      <c r="H14" s="84">
        <f>('City Affordability'!AD16-'City Affordability'!AD15)/'City Affordability'!AD15</f>
        <v>4.3196544276458502E-3</v>
      </c>
      <c r="I14" s="84">
        <f>('City Affordability'!AE16-'City Affordability'!AE15)/'City Affordability'!AE15</f>
        <v>1.5233949945592943E-2</v>
      </c>
      <c r="J14" s="81">
        <f t="shared" si="1"/>
        <v>3.1134743258536796E-2</v>
      </c>
      <c r="K14" s="51">
        <f>('City Affordability'!AY16-'City Affordability'!AY15)/'City Affordability'!AY15</f>
        <v>1.3723511604439959E-2</v>
      </c>
      <c r="L14" s="51">
        <f>('City Affordability'!AZ16-'City Affordability'!AZ15)/'City Affordability'!AZ15</f>
        <v>2.017532883357016E-2</v>
      </c>
      <c r="M14" s="51">
        <f>('City Affordability'!BA16-'City Affordability'!BA15)/'City Affordability'!BA15</f>
        <v>1.6001605780810946E-2</v>
      </c>
      <c r="N14" s="51">
        <f>('City Affordability'!BC16-'City Affordability'!BC15)/'City Affordability'!BC15</f>
        <v>6.0606060606060608E-2</v>
      </c>
      <c r="O14" s="51">
        <f>('City Affordability'!BF16-'City Affordability'!BF15)/'City Affordability'!BF15</f>
        <v>0.11764705882352941</v>
      </c>
      <c r="P14" s="51">
        <f>('City Affordability'!BI16-'City Affordability'!BI15)/'City Affordability'!BI15</f>
        <v>0.13207547169811321</v>
      </c>
      <c r="Q14" s="51">
        <f>('City Affordability'!BK16-'City Affordability'!BK15)/'City Affordability'!BK15</f>
        <v>1.4908256880733911E-2</v>
      </c>
      <c r="R14" s="51">
        <f>('City Affordability'!BL16-'City Affordability'!BL15)/'City Affordability'!BL15</f>
        <v>1.3620885357548273E-2</v>
      </c>
      <c r="S14" s="81">
        <f t="shared" si="2"/>
        <v>4.6882549001620651E-2</v>
      </c>
      <c r="T14" s="80">
        <f>('City Affordability'!CC16-'City Affordability'!CC15)/'City Affordability'!CC15</f>
        <v>1.3723511604439959E-2</v>
      </c>
      <c r="U14" s="51">
        <f>('City Affordability'!CD16-'City Affordability'!CD15)/'City Affordability'!CD15</f>
        <v>2.017532883357016E-2</v>
      </c>
      <c r="V14" s="51">
        <f>('City Affordability'!CE16-'City Affordability'!CE15)/'City Affordability'!CE15</f>
        <v>1.6001605780810946E-2</v>
      </c>
      <c r="W14" s="51">
        <f>('City Affordability'!CG16-'City Affordability'!CG15)/'City Affordability'!CG15</f>
        <v>1.6949152542372881E-2</v>
      </c>
      <c r="X14" s="51">
        <f>('City Affordability'!CJ16-'City Affordability'!CJ15)/'City Affordability'!CJ15</f>
        <v>4.2857142857142858E-2</v>
      </c>
      <c r="Y14" s="51">
        <f>('City Affordability'!CM16-'City Affordability'!CM15)/'City Affordability'!CM15</f>
        <v>2.2222222222222223E-2</v>
      </c>
      <c r="Z14" s="51">
        <f>('City Affordability'!CO16-'City Affordability'!CO15)/'City Affordability'!CO15</f>
        <v>8.9686098654708207E-3</v>
      </c>
      <c r="AA14" s="51">
        <f>('City Affordability'!CP16-'City Affordability'!CP15)/'City Affordability'!CP15</f>
        <v>1.3620885357548273E-2</v>
      </c>
      <c r="AB14" s="81">
        <f t="shared" si="3"/>
        <v>3.2256409379329224E-3</v>
      </c>
      <c r="AC14" s="80">
        <f>('City Affordability'!DM16-'City Affordability'!DM15)/'City Affordability'!DM15</f>
        <v>0</v>
      </c>
      <c r="AD14" s="51">
        <f>('City Affordability'!DN16-'City Affordability'!DN15)/'City Affordability'!DN15</f>
        <v>0</v>
      </c>
      <c r="AE14" s="51">
        <f>('City Affordability'!DO16-'City Affordability'!DO15)/'City Affordability'!DO15</f>
        <v>-1.0297149680732221E-2</v>
      </c>
      <c r="AF14" s="51">
        <f>('City Affordability'!DQ16-'City Affordability'!DQ15)/'City Affordability'!DQ15</f>
        <v>1.4760147601476014E-2</v>
      </c>
      <c r="AG14" s="51">
        <f>('City Affordability'!DT16-'City Affordability'!DT15)/'City Affordability'!DT15</f>
        <v>1.6528925619834711E-2</v>
      </c>
      <c r="AH14" s="51">
        <f>('City Affordability'!DW16-'City Affordability'!DW15)/'City Affordability'!DW15</f>
        <v>1.0869565217391304E-2</v>
      </c>
      <c r="AI14" s="51">
        <f>('City Affordability'!DY16-'City Affordability'!DY15)/'City Affordability'!DY15</f>
        <v>1.3259668508287324E-2</v>
      </c>
      <c r="AJ14" s="51">
        <f>('City Affordability'!DZ16-'City Affordability'!DZ15)/'City Affordability'!DZ15</f>
        <v>3.3407572383073181E-3</v>
      </c>
      <c r="AK14" s="81">
        <f t="shared" si="4"/>
        <v>1.4760147601476014E-2</v>
      </c>
      <c r="AL14" s="80">
        <f>('City Affordability'!EQ16-'City Affordability'!EQ15)/'City Affordability'!EQ15</f>
        <v>-1.567414176390445E-3</v>
      </c>
      <c r="AM14" s="51">
        <f>('City Affordability'!ER16-'City Affordability'!ER15)/'City Affordability'!ER15</f>
        <v>-2.5626367560962782E-4</v>
      </c>
      <c r="AN14" s="51">
        <f>('City Affordability'!ES16-'City Affordability'!ES15)/'City Affordability'!ES15</f>
        <v>-4.4957174701147558E-4</v>
      </c>
      <c r="AO14" s="51">
        <f>('City Affordability'!EU16-'City Affordability'!EU15)/'City Affordability'!EU15</f>
        <v>8.478260869565217E-2</v>
      </c>
      <c r="AP14" s="51">
        <f>('City Affordability'!EX16-'City Affordability'!EX15)/'City Affordability'!EX15</f>
        <v>6.4406779661016947E-2</v>
      </c>
      <c r="AQ14" s="51">
        <f>('City Affordability'!FA16-'City Affordability'!FA15)/'City Affordability'!FA15</f>
        <v>7.1428571428571425E-2</v>
      </c>
      <c r="AR14" s="51">
        <f>('City Affordability'!FC16-'City Affordability'!FC15)/'City Affordability'!FC15</f>
        <v>1.0055865921787773E-2</v>
      </c>
      <c r="AS14" s="51">
        <f>('City Affordability'!FD16-'City Affordability'!FD15)/'City Affordability'!FD15</f>
        <v>1.4672686230248436E-2</v>
      </c>
      <c r="AT14" s="81">
        <f t="shared" si="5"/>
        <v>8.6350022872042617E-2</v>
      </c>
      <c r="AU14" s="80">
        <f>('City Affordability'!FU16-'City Affordability'!FU15)/'City Affordability'!FU15</f>
        <v>-1.567414176390445E-3</v>
      </c>
      <c r="AV14" s="51">
        <f>('City Affordability'!FV16-'City Affordability'!FV15)/'City Affordability'!FV15</f>
        <v>-2.5626367560962782E-4</v>
      </c>
      <c r="AW14" s="51">
        <f>('City Affordability'!FW16-'City Affordability'!FW15)/'City Affordability'!FW15</f>
        <v>-4.4957174701147558E-4</v>
      </c>
      <c r="AX14" s="51">
        <f>('City Affordability'!FY16-'City Affordability'!FY15)/'City Affordability'!FY15</f>
        <v>0</v>
      </c>
      <c r="AY14" s="51">
        <f>('City Affordability'!GB16-'City Affordability'!GB15)/'City Affordability'!GB15</f>
        <v>3.7735849056603772E-2</v>
      </c>
      <c r="AZ14" s="51">
        <f>('City Affordability'!GE16-'City Affordability'!GE15)/'City Affordability'!GE15</f>
        <v>1.5625E-2</v>
      </c>
      <c r="BA14" s="51">
        <f>('City Affordability'!GG16-'City Affordability'!GG15)/'City Affordability'!GG15</f>
        <v>8.9285714285715564E-3</v>
      </c>
      <c r="BB14" s="51">
        <f>('City Affordability'!GH16-'City Affordability'!GH15)/'City Affordability'!GH15</f>
        <v>1.4672686230248436E-2</v>
      </c>
      <c r="BC14" s="81">
        <f t="shared" si="6"/>
        <v>1.567414176390445E-3</v>
      </c>
      <c r="BD14" s="80">
        <f>('City Affordability'!GY16-'City Affordability'!GY15)/'City Affordability'!GY15</f>
        <v>-1.567414176390445E-3</v>
      </c>
      <c r="BE14" s="51">
        <f>('City Affordability'!GZ16-'City Affordability'!GZ15)/'City Affordability'!GZ15</f>
        <v>-2.5626367560962782E-4</v>
      </c>
      <c r="BF14" s="51">
        <f>('City Affordability'!HA16-'City Affordability'!HA15)/'City Affordability'!HA15</f>
        <v>-4.4957174701147558E-4</v>
      </c>
      <c r="BG14" s="51">
        <f>('City Affordability'!HC16-'City Affordability'!HC15)/'City Affordability'!HC15</f>
        <v>4.4776119402985072E-2</v>
      </c>
      <c r="BH14" s="51">
        <f>('City Affordability'!HF16-'City Affordability'!HF15)/'City Affordability'!HF15</f>
        <v>4.4444444444444446E-2</v>
      </c>
      <c r="BI14" s="51">
        <f>('City Affordability'!HI16-'City Affordability'!HI15)/'City Affordability'!HI15</f>
        <v>3.8181818181818185E-2</v>
      </c>
      <c r="BJ14" s="51">
        <f>('City Affordability'!HK16-'City Affordability'!HK15)/'City Affordability'!HK15</f>
        <v>8.9086859688195675E-3</v>
      </c>
      <c r="BK14" s="51">
        <f>('City Affordability'!HL16-'City Affordability'!HL15)/'City Affordability'!HL15</f>
        <v>1.4672686230248436E-2</v>
      </c>
      <c r="BL14" s="81">
        <f t="shared" si="7"/>
        <v>4.6343533579375519E-2</v>
      </c>
      <c r="BM14" s="80">
        <f>('City Affordability'!IC16-'City Affordability'!IC15)/'City Affordability'!IC15</f>
        <v>-4.9107873629071859E-3</v>
      </c>
      <c r="BN14" s="51">
        <f>('City Affordability'!ID16-'City Affordability'!ID15)/'City Affordability'!ID15</f>
        <v>8.5310952066752453E-3</v>
      </c>
      <c r="BO14" s="51">
        <f>('City Affordability'!IE16-'City Affordability'!IE15)/'City Affordability'!IE15</f>
        <v>1.9271584148457876E-2</v>
      </c>
      <c r="BP14" s="51">
        <f>('City Affordability'!IG16-'City Affordability'!IG15)/'City Affordability'!IG15</f>
        <v>0</v>
      </c>
      <c r="BQ14" s="51">
        <f>('City Affordability'!IJ16-'City Affordability'!IJ15)/'City Affordability'!IJ15</f>
        <v>2.9411764705882353E-2</v>
      </c>
      <c r="BR14" s="51">
        <f>('City Affordability'!IM16-'City Affordability'!IM15)/'City Affordability'!IM15</f>
        <v>0</v>
      </c>
      <c r="BS14" s="51">
        <f>('City Affordability'!IO16-'City Affordability'!IO15)/'City Affordability'!IO15</f>
        <v>1.5452538631346642E-2</v>
      </c>
      <c r="BT14" s="51">
        <f>('City Affordability'!IP16-'City Affordability'!IP15)/'City Affordability'!IP15</f>
        <v>2.5988700564971719E-2</v>
      </c>
      <c r="BU14" s="81">
        <f t="shared" si="0"/>
        <v>4.9107873629071859E-3</v>
      </c>
      <c r="BV14" s="80">
        <f>('City Affordability'!JG16-'City Affordability'!JG15)/'City Affordability'!JG15</f>
        <v>-4.9107873629071859E-3</v>
      </c>
      <c r="BW14" s="51">
        <f>('City Affordability'!JH16-'City Affordability'!JH15)/'City Affordability'!JH15</f>
        <v>8.5310952066752453E-3</v>
      </c>
      <c r="BX14" s="51">
        <f>('City Affordability'!JI16-'City Affordability'!JI15)/'City Affordability'!JI15</f>
        <v>1.9271584148457876E-2</v>
      </c>
      <c r="BY14" s="51">
        <f>('City Affordability'!JK16-'City Affordability'!JK15)/'City Affordability'!JK15</f>
        <v>5.4545454545454543E-2</v>
      </c>
      <c r="BZ14" s="51">
        <f>('City Affordability'!JN16-'City Affordability'!JN15)/'City Affordability'!JN15</f>
        <v>1.4084507042253521E-2</v>
      </c>
      <c r="CA14" s="51">
        <f>('City Affordability'!JQ16-'City Affordability'!JQ15)/'City Affordability'!JQ15</f>
        <v>-1.1363636363636364E-2</v>
      </c>
      <c r="CB14" s="51">
        <f>('City Affordability'!JS16-'City Affordability'!JS15)/'City Affordability'!JS15</f>
        <v>1.5384615384615448E-2</v>
      </c>
      <c r="CC14" s="51">
        <f>('City Affordability'!JT16-'City Affordability'!JT15)/'City Affordability'!JT15</f>
        <v>2.5988700564971719E-2</v>
      </c>
      <c r="CD14" s="81">
        <f t="shared" si="8"/>
        <v>5.9456241908361726E-2</v>
      </c>
    </row>
    <row r="15" spans="1:84" x14ac:dyDescent="0.25">
      <c r="A15" s="78">
        <v>1999</v>
      </c>
      <c r="B15" s="51">
        <f>('City Affordability'!R17-'City Affordability'!R16)/'City Affordability'!R16</f>
        <v>0</v>
      </c>
      <c r="C15" s="51">
        <f>('City Affordability'!S17-'City Affordability'!S16)/'City Affordability'!S16</f>
        <v>7.7289377289371959E-4</v>
      </c>
      <c r="D15" s="51">
        <f>('City Affordability'!T17-'City Affordability'!T16)/'City Affordability'!T16</f>
        <v>1.3478602718184881E-3</v>
      </c>
      <c r="E15" s="84">
        <f>('City Affordability'!V17-'City Affordability'!V16)/'City Affordability'!V16</f>
        <v>0</v>
      </c>
      <c r="F15" s="84">
        <f>('City Affordability'!Y17-'City Affordability'!Y16)/'City Affordability'!Y16</f>
        <v>0</v>
      </c>
      <c r="G15" s="84">
        <f>('City Affordability'!AB17-'City Affordability'!AB16)/'City Affordability'!AB16</f>
        <v>-5.7142857142857143E-3</v>
      </c>
      <c r="H15" s="84">
        <f>('City Affordability'!AD17-'City Affordability'!AD16)/'City Affordability'!AD16</f>
        <v>9.6774193548387708E-3</v>
      </c>
      <c r="I15" s="84">
        <f>('City Affordability'!AE17-'City Affordability'!AE16)/'City Affordability'!AE16</f>
        <v>9.64630225080392E-3</v>
      </c>
      <c r="J15" s="81">
        <f t="shared" si="1"/>
        <v>0</v>
      </c>
      <c r="K15" s="51">
        <f>('City Affordability'!AY17-'City Affordability'!AY16)/'City Affordability'!AY16</f>
        <v>0</v>
      </c>
      <c r="L15" s="51">
        <f>('City Affordability'!AZ17-'City Affordability'!AZ16)/'City Affordability'!AZ16</f>
        <v>2.5916305916305806E-2</v>
      </c>
      <c r="M15" s="51">
        <f>('City Affordability'!BA17-'City Affordability'!BA16)/'City Affordability'!BA16</f>
        <v>1.1459684511532524E-2</v>
      </c>
      <c r="N15" s="51">
        <f>('City Affordability'!BC17-'City Affordability'!BC16)/'City Affordability'!BC16</f>
        <v>4.2857142857142858E-2</v>
      </c>
      <c r="O15" s="51">
        <f>('City Affordability'!BF17-'City Affordability'!BF16)/'City Affordability'!BF16</f>
        <v>5.2631578947368418E-2</v>
      </c>
      <c r="P15" s="51">
        <f>('City Affordability'!BI17-'City Affordability'!BI16)/'City Affordability'!BI16</f>
        <v>4.1666666666666664E-2</v>
      </c>
      <c r="Q15" s="51">
        <f>('City Affordability'!BK17-'City Affordability'!BK16)/'City Affordability'!BK16</f>
        <v>2.5988700564971719E-2</v>
      </c>
      <c r="R15" s="51">
        <f>('City Affordability'!BL17-'City Affordability'!BL16)/'City Affordability'!BL16</f>
        <v>1.6797312430011199E-2</v>
      </c>
      <c r="S15" s="81">
        <f t="shared" si="2"/>
        <v>4.2857142857142858E-2</v>
      </c>
      <c r="T15" s="80">
        <f>('City Affordability'!CC17-'City Affordability'!CC16)/'City Affordability'!CC16</f>
        <v>0</v>
      </c>
      <c r="U15" s="51">
        <f>('City Affordability'!CD17-'City Affordability'!CD16)/'City Affordability'!CD16</f>
        <v>2.5916305916305806E-2</v>
      </c>
      <c r="V15" s="51">
        <f>('City Affordability'!CE17-'City Affordability'!CE16)/'City Affordability'!CE16</f>
        <v>1.1459684511532524E-2</v>
      </c>
      <c r="W15" s="51">
        <f>('City Affordability'!CG17-'City Affordability'!CG16)/'City Affordability'!CG16</f>
        <v>0.05</v>
      </c>
      <c r="X15" s="51">
        <f>('City Affordability'!CJ17-'City Affordability'!CJ16)/'City Affordability'!CJ16</f>
        <v>2.7397260273972601E-2</v>
      </c>
      <c r="Y15" s="51">
        <f>('City Affordability'!CM17-'City Affordability'!CM16)/'City Affordability'!CM16</f>
        <v>6.5217391304347824E-2</v>
      </c>
      <c r="Z15" s="51">
        <f>('City Affordability'!CO17-'City Affordability'!CO16)/'City Affordability'!CO16</f>
        <v>2.3333333333333268E-2</v>
      </c>
      <c r="AA15" s="51">
        <f>('City Affordability'!CP17-'City Affordability'!CP16)/'City Affordability'!CP16</f>
        <v>1.6797312430011199E-2</v>
      </c>
      <c r="AB15" s="81">
        <f t="shared" si="3"/>
        <v>0.05</v>
      </c>
      <c r="AC15" s="80">
        <f>('City Affordability'!DM17-'City Affordability'!DM16)/'City Affordability'!DM16</f>
        <v>0</v>
      </c>
      <c r="AD15" s="51">
        <f>('City Affordability'!DN17-'City Affordability'!DN16)/'City Affordability'!DN16</f>
        <v>-2.6741743596990936E-4</v>
      </c>
      <c r="AE15" s="51">
        <f>('City Affordability'!DO17-'City Affordability'!DO16)/'City Affordability'!DO16</f>
        <v>-2.162271650831934E-16</v>
      </c>
      <c r="AF15" s="51">
        <f>('City Affordability'!DQ17-'City Affordability'!DQ16)/'City Affordability'!DQ16</f>
        <v>0</v>
      </c>
      <c r="AG15" s="51">
        <f>('City Affordability'!DT17-'City Affordability'!DT16)/'City Affordability'!DT16</f>
        <v>-1.0840108401084011E-2</v>
      </c>
      <c r="AH15" s="51">
        <f>('City Affordability'!DW17-'City Affordability'!DW16)/'City Affordability'!DW16</f>
        <v>1.0752688172043012E-2</v>
      </c>
      <c r="AI15" s="51">
        <f>('City Affordability'!DY17-'City Affordability'!DY16)/'City Affordability'!DY16</f>
        <v>1.9629225736095934E-2</v>
      </c>
      <c r="AJ15" s="51">
        <f>('City Affordability'!DZ17-'City Affordability'!DZ16)/'City Affordability'!DZ16</f>
        <v>1.3318534961154305E-2</v>
      </c>
      <c r="AK15" s="81">
        <f t="shared" si="4"/>
        <v>0</v>
      </c>
      <c r="AL15" s="80">
        <f>('City Affordability'!EQ17-'City Affordability'!EQ16)/'City Affordability'!EQ16</f>
        <v>0</v>
      </c>
      <c r="AM15" s="51">
        <f>('City Affordability'!ER17-'City Affordability'!ER16)/'City Affordability'!ER16</f>
        <v>2.3515115399328615E-4</v>
      </c>
      <c r="AN15" s="51">
        <f>('City Affordability'!ES17-'City Affordability'!ES16)/'City Affordability'!ES16</f>
        <v>5.5807333194103333E-4</v>
      </c>
      <c r="AO15" s="51">
        <f>('City Affordability'!EU17-'City Affordability'!EU16)/'City Affordability'!EU16</f>
        <v>3.6072144288577156E-2</v>
      </c>
      <c r="AP15" s="51">
        <f>('City Affordability'!EX17-'City Affordability'!EX16)/'City Affordability'!EX16</f>
        <v>4.4585987261146494E-2</v>
      </c>
      <c r="AQ15" s="51">
        <f>('City Affordability'!FA17-'City Affordability'!FA16)/'City Affordability'!FA16</f>
        <v>3.7333333333333336E-2</v>
      </c>
      <c r="AR15" s="51">
        <f>('City Affordability'!FC17-'City Affordability'!FC16)/'City Affordability'!FC16</f>
        <v>1.991150442477873E-2</v>
      </c>
      <c r="AS15" s="51">
        <f>('City Affordability'!FD17-'City Affordability'!FD16)/'City Affordability'!FD16</f>
        <v>1.7797552836484917E-2</v>
      </c>
      <c r="AT15" s="81">
        <f t="shared" si="5"/>
        <v>3.6072144288577156E-2</v>
      </c>
      <c r="AU15" s="80">
        <f>('City Affordability'!FU17-'City Affordability'!FU16)/'City Affordability'!FU16</f>
        <v>0</v>
      </c>
      <c r="AV15" s="51">
        <f>('City Affordability'!FV17-'City Affordability'!FV16)/'City Affordability'!FV16</f>
        <v>2.3515115399328615E-4</v>
      </c>
      <c r="AW15" s="51">
        <f>('City Affordability'!FW17-'City Affordability'!FW16)/'City Affordability'!FW16</f>
        <v>5.5807333194103333E-4</v>
      </c>
      <c r="AX15" s="51">
        <f>('City Affordability'!FY17-'City Affordability'!FY16)/'City Affordability'!FY16</f>
        <v>4.5454545454545456E-2</v>
      </c>
      <c r="AY15" s="51">
        <f>('City Affordability'!GB17-'City Affordability'!GB16)/'City Affordability'!GB16</f>
        <v>1.8181818181818181E-2</v>
      </c>
      <c r="AZ15" s="51">
        <f>('City Affordability'!GE17-'City Affordability'!GE16)/'City Affordability'!GE16</f>
        <v>3.8461538461538464E-2</v>
      </c>
      <c r="BA15" s="51">
        <f>('City Affordability'!GG17-'City Affordability'!GG16)/'City Affordability'!GG16</f>
        <v>1.8805309734513147E-2</v>
      </c>
      <c r="BB15" s="51">
        <f>('City Affordability'!GH17-'City Affordability'!GH16)/'City Affordability'!GH16</f>
        <v>1.7797552836484917E-2</v>
      </c>
      <c r="BC15" s="81">
        <f t="shared" si="6"/>
        <v>4.5454545454545456E-2</v>
      </c>
      <c r="BD15" s="80">
        <f>('City Affordability'!GY17-'City Affordability'!GY16)/'City Affordability'!GY16</f>
        <v>0</v>
      </c>
      <c r="BE15" s="51">
        <f>('City Affordability'!GZ17-'City Affordability'!GZ16)/'City Affordability'!GZ16</f>
        <v>2.3515115399328615E-4</v>
      </c>
      <c r="BF15" s="51">
        <f>('City Affordability'!HA17-'City Affordability'!HA16)/'City Affordability'!HA16</f>
        <v>5.5807333194103333E-4</v>
      </c>
      <c r="BG15" s="51">
        <f>('City Affordability'!HC17-'City Affordability'!HC16)/'City Affordability'!HC16</f>
        <v>2.8571428571428571E-2</v>
      </c>
      <c r="BH15" s="51">
        <f>('City Affordability'!HF17-'City Affordability'!HF16)/'City Affordability'!HF16</f>
        <v>4.2553191489361701E-2</v>
      </c>
      <c r="BI15" s="51">
        <f>('City Affordability'!HI17-'City Affordability'!HI16)/'City Affordability'!HI16</f>
        <v>5.0788091068301226E-2</v>
      </c>
      <c r="BJ15" s="51">
        <f>('City Affordability'!HK17-'City Affordability'!HK16)/'City Affordability'!HK16</f>
        <v>1.9867549668874298E-2</v>
      </c>
      <c r="BK15" s="51">
        <f>('City Affordability'!HL17-'City Affordability'!HL16)/'City Affordability'!HL16</f>
        <v>1.7797552836484917E-2</v>
      </c>
      <c r="BL15" s="81">
        <f t="shared" si="7"/>
        <v>2.8571428571428571E-2</v>
      </c>
      <c r="BM15" s="80">
        <f>('City Affordability'!IC17-'City Affordability'!IC16)/'City Affordability'!IC16</f>
        <v>2.3688106596479686E-2</v>
      </c>
      <c r="BN15" s="51">
        <f>('City Affordability'!ID17-'City Affordability'!ID16)/'City Affordability'!ID16</f>
        <v>1.4009004391069019E-2</v>
      </c>
      <c r="BO15" s="51">
        <f>('City Affordability'!IE17-'City Affordability'!IE16)/'City Affordability'!IE16</f>
        <v>1.328919204748426E-2</v>
      </c>
      <c r="BP15" s="51">
        <f>('City Affordability'!IG17-'City Affordability'!IG16)/'City Affordability'!IG16</f>
        <v>0</v>
      </c>
      <c r="BQ15" s="51">
        <f>('City Affordability'!IJ17-'City Affordability'!IJ16)/'City Affordability'!IJ16</f>
        <v>0</v>
      </c>
      <c r="BR15" s="51">
        <f>('City Affordability'!IM17-'City Affordability'!IM16)/'City Affordability'!IM16</f>
        <v>0</v>
      </c>
      <c r="BS15" s="51">
        <f>('City Affordability'!IO17-'City Affordability'!IO16)/'City Affordability'!IO16</f>
        <v>1.6304347826086956E-2</v>
      </c>
      <c r="BT15" s="51">
        <f>('City Affordability'!IP17-'City Affordability'!IP16)/'City Affordability'!IP16</f>
        <v>9.9118942731278165E-3</v>
      </c>
      <c r="BU15" s="81">
        <f>BP15-BM15</f>
        <v>-2.3688106596479686E-2</v>
      </c>
      <c r="BV15" s="80">
        <f>('City Affordability'!JG17-'City Affordability'!JG16)/'City Affordability'!JG16</f>
        <v>2.3688106596479686E-2</v>
      </c>
      <c r="BW15" s="51">
        <f>('City Affordability'!JH17-'City Affordability'!JH16)/'City Affordability'!JH16</f>
        <v>1.4009004391069019E-2</v>
      </c>
      <c r="BX15" s="51">
        <f>('City Affordability'!JI17-'City Affordability'!JI16)/'City Affordability'!JI16</f>
        <v>1.328919204748426E-2</v>
      </c>
      <c r="BY15" s="51">
        <f>('City Affordability'!JK17-'City Affordability'!JK16)/'City Affordability'!JK16</f>
        <v>1.7241379310344827E-2</v>
      </c>
      <c r="BZ15" s="51">
        <f>('City Affordability'!JN17-'City Affordability'!JN16)/'City Affordability'!JN16</f>
        <v>-5.5555555555555558E-3</v>
      </c>
      <c r="CA15" s="51">
        <f>('City Affordability'!JQ17-'City Affordability'!JQ16)/'City Affordability'!JQ16</f>
        <v>1.1494252873563218E-2</v>
      </c>
      <c r="CB15" s="51">
        <f>('City Affordability'!JS17-'City Affordability'!JS16)/'City Affordability'!JS16</f>
        <v>1.5151515151515058E-2</v>
      </c>
      <c r="CC15" s="51">
        <f>('City Affordability'!JT17-'City Affordability'!JT16)/'City Affordability'!JT16</f>
        <v>9.9118942731278165E-3</v>
      </c>
      <c r="CD15" s="81">
        <f t="shared" si="8"/>
        <v>-6.4467272861348582E-3</v>
      </c>
    </row>
    <row r="16" spans="1:84" x14ac:dyDescent="0.25">
      <c r="A16" s="78">
        <v>2000</v>
      </c>
      <c r="B16" s="51">
        <f>('City Affordability'!R18-'City Affordability'!R17)/'City Affordability'!R17</f>
        <v>8.3728278041074241E-3</v>
      </c>
      <c r="C16" s="51">
        <f>('City Affordability'!S18-'City Affordability'!S17)/'City Affordability'!S17</f>
        <v>1.192338522241046E-2</v>
      </c>
      <c r="D16" s="51">
        <f>('City Affordability'!T18-'City Affordability'!T17)/'City Affordability'!T17</f>
        <v>1.2383623107122786E-2</v>
      </c>
      <c r="E16" s="84">
        <f>('City Affordability'!V18-'City Affordability'!V17)/'City Affordability'!V17</f>
        <v>0</v>
      </c>
      <c r="F16" s="84">
        <f>('City Affordability'!Y18-'City Affordability'!Y17)/'City Affordability'!Y17</f>
        <v>1.7391304347826087E-2</v>
      </c>
      <c r="G16" s="84">
        <f>('City Affordability'!AB18-'City Affordability'!AB17)/'City Affordability'!AB17</f>
        <v>1.2931034482758621E-2</v>
      </c>
      <c r="H16" s="84">
        <f>('City Affordability'!AD18-'City Affordability'!AD17)/'City Affordability'!AD17</f>
        <v>2.2364217252396103E-2</v>
      </c>
      <c r="I16" s="84">
        <f>('City Affordability'!AE18-'City Affordability'!AE17)/'City Affordability'!AE17</f>
        <v>-5.3078556263269636E-3</v>
      </c>
      <c r="J16" s="81">
        <f t="shared" si="1"/>
        <v>-8.3728278041074241E-3</v>
      </c>
      <c r="K16" s="51">
        <f>('City Affordability'!AY18-'City Affordability'!AY17)/'City Affordability'!AY17</f>
        <v>5.9725263786581729E-4</v>
      </c>
      <c r="L16" s="51">
        <f>('City Affordability'!AZ18-'City Affordability'!AZ17)/'City Affordability'!AZ17</f>
        <v>1.331474344548241E-2</v>
      </c>
      <c r="M16" s="51">
        <f>('City Affordability'!BA18-'City Affordability'!BA17)/'City Affordability'!BA17</f>
        <v>1.9476489811954212E-2</v>
      </c>
      <c r="N16" s="51">
        <f>('City Affordability'!BC18-'City Affordability'!BC17)/'City Affordability'!BC17</f>
        <v>8.2191780821917804E-2</v>
      </c>
      <c r="O16" s="51">
        <f>('City Affordability'!BF18-'City Affordability'!BF17)/'City Affordability'!BF17</f>
        <v>0.05</v>
      </c>
      <c r="P16" s="51">
        <f>('City Affordability'!BI18-'City Affordability'!BI17)/'City Affordability'!BI17</f>
        <v>3.2000000000000001E-2</v>
      </c>
      <c r="Q16" s="51">
        <f>('City Affordability'!BK18-'City Affordability'!BK17)/'City Affordability'!BK17</f>
        <v>3.6343612334801732E-2</v>
      </c>
      <c r="R16" s="51">
        <f>('City Affordability'!BL18-'City Affordability'!BL17)/'City Affordability'!BL17</f>
        <v>2.2026431718061675E-2</v>
      </c>
      <c r="S16" s="81">
        <f t="shared" si="2"/>
        <v>8.1594528184051981E-2</v>
      </c>
      <c r="T16" s="80">
        <f>('City Affordability'!CC18-'City Affordability'!CC17)/'City Affordability'!CC17</f>
        <v>5.9725263786581729E-4</v>
      </c>
      <c r="U16" s="51">
        <f>('City Affordability'!CD18-'City Affordability'!CD17)/'City Affordability'!CD17</f>
        <v>1.331474344548241E-2</v>
      </c>
      <c r="V16" s="51">
        <f>('City Affordability'!CE18-'City Affordability'!CE17)/'City Affordability'!CE17</f>
        <v>1.9476489811954212E-2</v>
      </c>
      <c r="W16" s="51">
        <f>('City Affordability'!CG18-'City Affordability'!CG17)/'City Affordability'!CG17</f>
        <v>6.3492063492063489E-2</v>
      </c>
      <c r="X16" s="51">
        <f>('City Affordability'!CJ18-'City Affordability'!CJ17)/'City Affordability'!CJ17</f>
        <v>6.6666666666666666E-2</v>
      </c>
      <c r="Y16" s="51">
        <f>('City Affordability'!CM18-'City Affordability'!CM17)/'City Affordability'!CM17</f>
        <v>3.0612244897959183E-2</v>
      </c>
      <c r="Z16" s="51">
        <f>('City Affordability'!CO18-'City Affordability'!CO17)/'City Affordability'!CO17</f>
        <v>3.2573289902280131E-2</v>
      </c>
      <c r="AA16" s="51">
        <f>('City Affordability'!CP18-'City Affordability'!CP17)/'City Affordability'!CP17</f>
        <v>2.2026431718061675E-2</v>
      </c>
      <c r="AB16" s="81">
        <f t="shared" si="3"/>
        <v>6.2894810854197666E-2</v>
      </c>
      <c r="AC16" s="80">
        <f>('City Affordability'!DM18-'City Affordability'!DM17)/'City Affordability'!DM17</f>
        <v>5.4044316339398307E-4</v>
      </c>
      <c r="AD16" s="51">
        <f>('City Affordability'!DN18-'City Affordability'!DN17)/'City Affordability'!DN17</f>
        <v>2.5462654391012397E-2</v>
      </c>
      <c r="AE16" s="51">
        <f>('City Affordability'!DO18-'City Affordability'!DO17)/'City Affordability'!DO17</f>
        <v>1.9078978650563454E-2</v>
      </c>
      <c r="AF16" s="51">
        <f>('City Affordability'!DQ18-'City Affordability'!DQ17)/'City Affordability'!DQ17</f>
        <v>2.181818181818182E-2</v>
      </c>
      <c r="AG16" s="51">
        <f>('City Affordability'!DT18-'City Affordability'!DT17)/'City Affordability'!DT17</f>
        <v>4.1095890410958902E-2</v>
      </c>
      <c r="AH16" s="51">
        <f>('City Affordability'!DW18-'City Affordability'!DW17)/'City Affordability'!DW17</f>
        <v>2.1276595744680851E-2</v>
      </c>
      <c r="AI16" s="51">
        <f>('City Affordability'!DY18-'City Affordability'!DY17)/'City Affordability'!DY17</f>
        <v>2.4598930481283393E-2</v>
      </c>
      <c r="AJ16" s="51">
        <f>('City Affordability'!DZ18-'City Affordability'!DZ17)/'City Affordability'!DZ17</f>
        <v>2.6286966046002253E-2</v>
      </c>
      <c r="AK16" s="81">
        <f t="shared" si="4"/>
        <v>2.1277738654787836E-2</v>
      </c>
      <c r="AL16" s="80">
        <f>('City Affordability'!EQ18-'City Affordability'!EQ17)/'City Affordability'!EQ17</f>
        <v>4.3974084606138782E-4</v>
      </c>
      <c r="AM16" s="51">
        <f>('City Affordability'!ER18-'City Affordability'!ER17)/'City Affordability'!ER17</f>
        <v>4.4551397652254103E-3</v>
      </c>
      <c r="AN16" s="51">
        <f>('City Affordability'!ES18-'City Affordability'!ES17)/'City Affordability'!ES17</f>
        <v>5.8371732397911359E-3</v>
      </c>
      <c r="AO16" s="51">
        <f>('City Affordability'!EU18-'City Affordability'!EU17)/'City Affordability'!EU17</f>
        <v>6.3829787234042548E-2</v>
      </c>
      <c r="AP16" s="51">
        <f>('City Affordability'!EX18-'City Affordability'!EX17)/'City Affordability'!EX17</f>
        <v>6.7073170731707321E-2</v>
      </c>
      <c r="AQ16" s="51">
        <f>('City Affordability'!FA18-'City Affordability'!FA17)/'City Affordability'!FA17</f>
        <v>6.0411311053984576E-2</v>
      </c>
      <c r="AR16" s="51">
        <f>('City Affordability'!FC18-'City Affordability'!FC17)/'City Affordability'!FC17</f>
        <v>3.0368763557483698E-2</v>
      </c>
      <c r="AS16" s="51">
        <f>('City Affordability'!FD18-'City Affordability'!FD17)/'City Affordability'!FD17</f>
        <v>1.4207650273224013E-2</v>
      </c>
      <c r="AT16" s="81">
        <f t="shared" si="5"/>
        <v>6.3390046387981167E-2</v>
      </c>
      <c r="AU16" s="80">
        <f>('City Affordability'!FU18-'City Affordability'!FU17)/'City Affordability'!FU17</f>
        <v>4.3974084606138782E-4</v>
      </c>
      <c r="AV16" s="51">
        <f>('City Affordability'!FV18-'City Affordability'!FV17)/'City Affordability'!FV17</f>
        <v>4.4551397652254103E-3</v>
      </c>
      <c r="AW16" s="51">
        <f>('City Affordability'!FW18-'City Affordability'!FW17)/'City Affordability'!FW17</f>
        <v>5.8371732397911359E-3</v>
      </c>
      <c r="AX16" s="51">
        <f>('City Affordability'!FY18-'City Affordability'!FY17)/'City Affordability'!FY17</f>
        <v>5.2173913043478258E-2</v>
      </c>
      <c r="AY16" s="51">
        <f>('City Affordability'!GB18-'City Affordability'!GB17)/'City Affordability'!GB17</f>
        <v>0.125</v>
      </c>
      <c r="AZ16" s="51">
        <f>('City Affordability'!GE18-'City Affordability'!GE17)/'City Affordability'!GE17</f>
        <v>0.1037037037037037</v>
      </c>
      <c r="BA16" s="51">
        <f>('City Affordability'!GG18-'City Affordability'!GG17)/'City Affordability'!GG17</f>
        <v>3.0401737242128246E-2</v>
      </c>
      <c r="BB16" s="51">
        <f>('City Affordability'!GH18-'City Affordability'!GH17)/'City Affordability'!GH17</f>
        <v>1.4207650273224013E-2</v>
      </c>
      <c r="BC16" s="81">
        <f t="shared" si="6"/>
        <v>5.1734172197416869E-2</v>
      </c>
      <c r="BD16" s="80">
        <f>('City Affordability'!GY18-'City Affordability'!GY17)/'City Affordability'!GY17</f>
        <v>4.3974084606138782E-4</v>
      </c>
      <c r="BE16" s="51">
        <f>('City Affordability'!GZ18-'City Affordability'!GZ17)/'City Affordability'!GZ17</f>
        <v>4.4551397652254103E-3</v>
      </c>
      <c r="BF16" s="51">
        <f>('City Affordability'!HA18-'City Affordability'!HA17)/'City Affordability'!HA17</f>
        <v>5.8371732397911359E-3</v>
      </c>
      <c r="BG16" s="51">
        <f>('City Affordability'!HC18-'City Affordability'!HC17)/'City Affordability'!HC17</f>
        <v>5.5555555555555552E-2</v>
      </c>
      <c r="BH16" s="51">
        <f>('City Affordability'!HF18-'City Affordability'!HF17)/'City Affordability'!HF17</f>
        <v>1.8367346938775512E-2</v>
      </c>
      <c r="BI16" s="51">
        <f>('City Affordability'!HI18-'City Affordability'!HI17)/'City Affordability'!HI17</f>
        <v>3.3333333333333333E-2</v>
      </c>
      <c r="BJ16" s="51">
        <f>('City Affordability'!HK18-'City Affordability'!HK17)/'City Affordability'!HK17</f>
        <v>2.9220779220779095E-2</v>
      </c>
      <c r="BK16" s="51">
        <f>('City Affordability'!HL18-'City Affordability'!HL17)/'City Affordability'!HL17</f>
        <v>1.4207650273224013E-2</v>
      </c>
      <c r="BL16" s="81">
        <f t="shared" si="7"/>
        <v>5.5115814709494164E-2</v>
      </c>
      <c r="BM16" s="80">
        <f>('City Affordability'!IC18-'City Affordability'!IC17)/'City Affordability'!IC17</f>
        <v>9.4809577374256795E-3</v>
      </c>
      <c r="BN16" s="51">
        <f>('City Affordability'!ID18-'City Affordability'!ID17)/'City Affordability'!ID17</f>
        <v>-5.3252163658573789E-4</v>
      </c>
      <c r="BO16" s="51">
        <f>('City Affordability'!IE18-'City Affordability'!IE17)/'City Affordability'!IE17</f>
        <v>1.656185978224636E-2</v>
      </c>
      <c r="BP16" s="51">
        <f>('City Affordability'!IG18-'City Affordability'!IG17)/'City Affordability'!IG17</f>
        <v>0</v>
      </c>
      <c r="BQ16" s="51">
        <f>('City Affordability'!IJ18-'City Affordability'!IJ17)/'City Affordability'!IJ17</f>
        <v>1.4285714285714285E-2</v>
      </c>
      <c r="BR16" s="51">
        <f>('City Affordability'!IM18-'City Affordability'!IM17)/'City Affordability'!IM17</f>
        <v>0</v>
      </c>
      <c r="BS16" s="51">
        <f>('City Affordability'!IO18-'City Affordability'!IO17)/'City Affordability'!IO17</f>
        <v>2.3529411764705913E-2</v>
      </c>
      <c r="BT16" s="51">
        <f>('City Affordability'!IP18-'City Affordability'!IP17)/'City Affordability'!IP17</f>
        <v>1.7448200654307463E-2</v>
      </c>
      <c r="BU16" s="81">
        <f t="shared" ref="BU16:BU30" si="9">BP16-BM16</f>
        <v>-9.4809577374256795E-3</v>
      </c>
      <c r="BV16" s="80">
        <f>('City Affordability'!JG18-'City Affordability'!JG17)/'City Affordability'!JG17</f>
        <v>9.4809577374256795E-3</v>
      </c>
      <c r="BW16" s="51">
        <f>('City Affordability'!JH18-'City Affordability'!JH17)/'City Affordability'!JH17</f>
        <v>-5.3252163658573789E-4</v>
      </c>
      <c r="BX16" s="51">
        <f>('City Affordability'!JI18-'City Affordability'!JI17)/'City Affordability'!JI17</f>
        <v>1.656185978224636E-2</v>
      </c>
      <c r="BY16" s="51">
        <f>('City Affordability'!JK18-'City Affordability'!JK17)/'City Affordability'!JK17</f>
        <v>0</v>
      </c>
      <c r="BZ16" s="51">
        <f>('City Affordability'!JN18-'City Affordability'!JN17)/'City Affordability'!JN17</f>
        <v>5.5865921787709499E-3</v>
      </c>
      <c r="CA16" s="51">
        <f>('City Affordability'!JQ18-'City Affordability'!JQ17)/'City Affordability'!JQ17</f>
        <v>1.1363636363636364E-2</v>
      </c>
      <c r="CB16" s="51">
        <f>('City Affordability'!JS18-'City Affordability'!JS17)/'City Affordability'!JS17</f>
        <v>2.1321961620469083E-2</v>
      </c>
      <c r="CC16" s="51">
        <f>('City Affordability'!JT18-'City Affordability'!JT17)/'City Affordability'!JT17</f>
        <v>1.7448200654307463E-2</v>
      </c>
      <c r="CD16" s="81">
        <f t="shared" si="8"/>
        <v>-9.4809577374256795E-3</v>
      </c>
    </row>
    <row r="17" spans="1:82" x14ac:dyDescent="0.25">
      <c r="A17" s="78">
        <v>2001</v>
      </c>
      <c r="B17" s="51">
        <f>('City Affordability'!R19-'City Affordability'!R18)/'City Affordability'!R18</f>
        <v>1.1593294689017703E-2</v>
      </c>
      <c r="C17" s="51">
        <f>('City Affordability'!S19-'City Affordability'!S18)/'City Affordability'!S18</f>
        <v>1.7793702431306801E-2</v>
      </c>
      <c r="D17" s="51">
        <f>('City Affordability'!T19-'City Affordability'!T18)/'City Affordability'!T18</f>
        <v>1.999135772375743E-2</v>
      </c>
      <c r="E17" s="84">
        <f>('City Affordability'!V19-'City Affordability'!V18)/'City Affordability'!V18</f>
        <v>0.04</v>
      </c>
      <c r="F17" s="84">
        <f>('City Affordability'!Y19-'City Affordability'!Y18)/'City Affordability'!Y18</f>
        <v>2.9059829059829061E-2</v>
      </c>
      <c r="G17" s="84">
        <f>('City Affordability'!AB19-'City Affordability'!AB18)/'City Affordability'!AB18</f>
        <v>2.8368794326241134E-2</v>
      </c>
      <c r="H17" s="84">
        <f>('City Affordability'!AD19-'City Affordability'!AD18)/'City Affordability'!AD18</f>
        <v>1.8749999999999972E-2</v>
      </c>
      <c r="I17" s="84">
        <f>('City Affordability'!AE19-'City Affordability'!AE18)/'City Affordability'!AE18</f>
        <v>3.9487726787620095E-2</v>
      </c>
      <c r="J17" s="81">
        <f t="shared" si="1"/>
        <v>2.84067053109823E-2</v>
      </c>
      <c r="K17" s="51">
        <f>('City Affordability'!AY19-'City Affordability'!AY18)/'City Affordability'!AY18</f>
        <v>7.9586152009550337E-4</v>
      </c>
      <c r="L17" s="51">
        <f>('City Affordability'!AZ19-'City Affordability'!AZ18)/'City Affordability'!AZ18</f>
        <v>7.9970017749907141E-3</v>
      </c>
      <c r="M17" s="51">
        <f>('City Affordability'!BA19-'City Affordability'!BA18)/'City Affordability'!BA18</f>
        <v>6.9235670602866839E-3</v>
      </c>
      <c r="N17" s="51">
        <f>('City Affordability'!BC19-'City Affordability'!BC18)/'City Affordability'!BC18</f>
        <v>1.2658227848101266E-2</v>
      </c>
      <c r="O17" s="51">
        <f>('City Affordability'!BF19-'City Affordability'!BF18)/'City Affordability'!BF18</f>
        <v>4.7619047619047616E-2</v>
      </c>
      <c r="P17" s="51">
        <f>('City Affordability'!BI19-'City Affordability'!BI18)/'City Affordability'!BI18</f>
        <v>4.6511627906976744E-2</v>
      </c>
      <c r="Q17" s="51">
        <f>('City Affordability'!BK19-'City Affordability'!BK18)/'City Affordability'!BK18</f>
        <v>2.4442082890542099E-2</v>
      </c>
      <c r="R17" s="51">
        <f>('City Affordability'!BL19-'City Affordability'!BL18)/'City Affordability'!BL18</f>
        <v>4.5258620689655207E-2</v>
      </c>
      <c r="S17" s="81">
        <f t="shared" si="2"/>
        <v>1.1862366328005762E-2</v>
      </c>
      <c r="T17" s="80">
        <f>('City Affordability'!CC19-'City Affordability'!CC18)/'City Affordability'!CC18</f>
        <v>7.9586152009550337E-4</v>
      </c>
      <c r="U17" s="51">
        <f>('City Affordability'!CD19-'City Affordability'!CD18)/'City Affordability'!CD18</f>
        <v>7.9970017749907141E-3</v>
      </c>
      <c r="V17" s="51">
        <f>('City Affordability'!CE19-'City Affordability'!CE18)/'City Affordability'!CE18</f>
        <v>6.9235670602866839E-3</v>
      </c>
      <c r="W17" s="51">
        <f>('City Affordability'!CG19-'City Affordability'!CG18)/'City Affordability'!CG18</f>
        <v>0.11940298507462686</v>
      </c>
      <c r="X17" s="51">
        <f>('City Affordability'!CJ19-'City Affordability'!CJ18)/'City Affordability'!CJ18</f>
        <v>0.1</v>
      </c>
      <c r="Y17" s="51">
        <f>('City Affordability'!CM19-'City Affordability'!CM18)/'City Affordability'!CM18</f>
        <v>8.9108910891089105E-2</v>
      </c>
      <c r="Z17" s="51">
        <f>('City Affordability'!CO19-'City Affordability'!CO18)/'City Affordability'!CO18</f>
        <v>2.2082018927444887E-2</v>
      </c>
      <c r="AA17" s="51">
        <f>('City Affordability'!CP19-'City Affordability'!CP18)/'City Affordability'!CP18</f>
        <v>4.5258620689655207E-2</v>
      </c>
      <c r="AB17" s="81">
        <f t="shared" si="3"/>
        <v>0.11860712355453136</v>
      </c>
      <c r="AC17" s="80">
        <f>('City Affordability'!DM19-'City Affordability'!DM18)/'City Affordability'!DM18</f>
        <v>7.2020165646380992E-4</v>
      </c>
      <c r="AD17" s="51">
        <f>('City Affordability'!DN19-'City Affordability'!DN18)/'City Affordability'!DN18</f>
        <v>6.1465220385674896E-2</v>
      </c>
      <c r="AE17" s="51">
        <f>('City Affordability'!DO19-'City Affordability'!DO18)/'City Affordability'!DO18</f>
        <v>3.3769202953492984E-2</v>
      </c>
      <c r="AF17" s="51">
        <f>('City Affordability'!DQ19-'City Affordability'!DQ18)/'City Affordability'!DQ18</f>
        <v>1.4234875444839857E-2</v>
      </c>
      <c r="AG17" s="51">
        <f>('City Affordability'!DT19-'City Affordability'!DT18)/'City Affordability'!DT18</f>
        <v>2.1052631578947368E-2</v>
      </c>
      <c r="AH17" s="51">
        <f>('City Affordability'!DW19-'City Affordability'!DW18)/'City Affordability'!DW18</f>
        <v>3.3333333333333333E-2</v>
      </c>
      <c r="AI17" s="51">
        <f>('City Affordability'!DY19-'City Affordability'!DY18)/'City Affordability'!DY18</f>
        <v>2.9227557411273457E-2</v>
      </c>
      <c r="AJ17" s="51">
        <f>('City Affordability'!DZ19-'City Affordability'!DZ18)/'City Affordability'!DZ18</f>
        <v>4.1622198505869706E-2</v>
      </c>
      <c r="AK17" s="81">
        <f t="shared" si="4"/>
        <v>1.3514673788376046E-2</v>
      </c>
      <c r="AL17" s="80">
        <f>('City Affordability'!EQ19-'City Affordability'!EQ18)/'City Affordability'!EQ18</f>
        <v>5.8606341206118504E-4</v>
      </c>
      <c r="AM17" s="51">
        <f>('City Affordability'!ER19-'City Affordability'!ER18)/'City Affordability'!ER18</f>
        <v>5.1186402239932136E-3</v>
      </c>
      <c r="AN17" s="51">
        <f>('City Affordability'!ES19-'City Affordability'!ES18)/'City Affordability'!ES18</f>
        <v>6.3907656730234725E-3</v>
      </c>
      <c r="AO17" s="51">
        <f>('City Affordability'!EU19-'City Affordability'!EU18)/'City Affordability'!EU18</f>
        <v>3.4545454545454546E-2</v>
      </c>
      <c r="AP17" s="51">
        <f>('City Affordability'!EX19-'City Affordability'!EX18)/'City Affordability'!EX18</f>
        <v>5.2857142857142859E-2</v>
      </c>
      <c r="AQ17" s="51">
        <f>('City Affordability'!FA19-'City Affordability'!FA18)/'City Affordability'!FA18</f>
        <v>3.0303030303030304E-2</v>
      </c>
      <c r="AR17" s="51">
        <f>('City Affordability'!FC19-'City Affordability'!FC18)/'City Affordability'!FC18</f>
        <v>3.1578947368421054E-2</v>
      </c>
      <c r="AS17" s="51">
        <f>('City Affordability'!FD19-'City Affordability'!FD18)/'City Affordability'!FD18</f>
        <v>4.5258620689655207E-2</v>
      </c>
      <c r="AT17" s="81">
        <f t="shared" si="5"/>
        <v>3.3959391133393357E-2</v>
      </c>
      <c r="AU17" s="80">
        <f>('City Affordability'!FU19-'City Affordability'!FU18)/'City Affordability'!FU18</f>
        <v>5.8606341206118504E-4</v>
      </c>
      <c r="AV17" s="51">
        <f>('City Affordability'!FV19-'City Affordability'!FV18)/'City Affordability'!FV18</f>
        <v>5.1186402239932136E-3</v>
      </c>
      <c r="AW17" s="51">
        <f>('City Affordability'!FW19-'City Affordability'!FW18)/'City Affordability'!FW18</f>
        <v>6.3907656730234725E-3</v>
      </c>
      <c r="AX17" s="51">
        <f>('City Affordability'!FY19-'City Affordability'!FY18)/'City Affordability'!FY18</f>
        <v>8.4710743801652888E-2</v>
      </c>
      <c r="AY17" s="51">
        <f>('City Affordability'!GB19-'City Affordability'!GB18)/'City Affordability'!GB18</f>
        <v>3.1746031746031744E-2</v>
      </c>
      <c r="AZ17" s="51">
        <f>('City Affordability'!GE19-'City Affordability'!GE18)/'City Affordability'!GE18</f>
        <v>6.7114093959731542E-3</v>
      </c>
      <c r="BA17" s="51">
        <f>('City Affordability'!GG19-'City Affordability'!GG18)/'City Affordability'!GG18</f>
        <v>3.2665964172813429E-2</v>
      </c>
      <c r="BB17" s="51">
        <f>('City Affordability'!GH19-'City Affordability'!GH18)/'City Affordability'!GH18</f>
        <v>4.5258620689655207E-2</v>
      </c>
      <c r="BC17" s="81">
        <f t="shared" si="6"/>
        <v>8.4124680389591699E-2</v>
      </c>
      <c r="BD17" s="80">
        <f>('City Affordability'!GY19-'City Affordability'!GY18)/'City Affordability'!GY18</f>
        <v>5.8606341206118504E-4</v>
      </c>
      <c r="BE17" s="51">
        <f>('City Affordability'!GZ19-'City Affordability'!GZ18)/'City Affordability'!GZ18</f>
        <v>5.1186402239932136E-3</v>
      </c>
      <c r="BF17" s="51">
        <f>('City Affordability'!HA19-'City Affordability'!HA18)/'City Affordability'!HA18</f>
        <v>6.3907656730234725E-3</v>
      </c>
      <c r="BG17" s="51">
        <f>('City Affordability'!HC19-'City Affordability'!HC18)/'City Affordability'!HC18</f>
        <v>-1.3157894736842105E-2</v>
      </c>
      <c r="BH17" s="51">
        <f>('City Affordability'!HF19-'City Affordability'!HF18)/'City Affordability'!HF18</f>
        <v>5.2104208416833664E-2</v>
      </c>
      <c r="BI17" s="51">
        <f>('City Affordability'!HI19-'City Affordability'!HI18)/'City Affordability'!HI18</f>
        <v>3.2258064516129031E-2</v>
      </c>
      <c r="BJ17" s="51">
        <f>('City Affordability'!HK19-'City Affordability'!HK18)/'City Affordability'!HK18</f>
        <v>3.0494216614090491E-2</v>
      </c>
      <c r="BK17" s="51">
        <f>('City Affordability'!HL19-'City Affordability'!HL18)/'City Affordability'!HL18</f>
        <v>4.5258620689655207E-2</v>
      </c>
      <c r="BL17" s="81">
        <f t="shared" si="7"/>
        <v>-1.374395814890329E-2</v>
      </c>
      <c r="BM17" s="80">
        <f>('City Affordability'!IC19-'City Affordability'!IC18)/'City Affordability'!IC18</f>
        <v>2.11779687997453E-2</v>
      </c>
      <c r="BN17" s="51">
        <f>('City Affordability'!ID19-'City Affordability'!ID18)/'City Affordability'!ID18</f>
        <v>2.8356056066568328E-2</v>
      </c>
      <c r="BO17" s="51">
        <f>('City Affordability'!IE19-'City Affordability'!IE18)/'City Affordability'!IE18</f>
        <v>3.8914945171277686E-2</v>
      </c>
      <c r="BP17" s="51">
        <f>('City Affordability'!IG19-'City Affordability'!IG18)/'City Affordability'!IG18</f>
        <v>8.3333333333333329E-2</v>
      </c>
      <c r="BQ17" s="51">
        <f>('City Affordability'!IJ19-'City Affordability'!IJ18)/'City Affordability'!IJ18</f>
        <v>1.4084507042253521E-2</v>
      </c>
      <c r="BR17" s="51">
        <f>('City Affordability'!IM19-'City Affordability'!IM18)/'City Affordability'!IM18</f>
        <v>0.05</v>
      </c>
      <c r="BS17" s="51">
        <f>('City Affordability'!IO19-'City Affordability'!IO18)/'City Affordability'!IO18</f>
        <v>2.4033437826541243E-2</v>
      </c>
      <c r="BT17" s="51">
        <f>('City Affordability'!IP19-'City Affordability'!IP18)/'City Affordability'!IP18</f>
        <v>4.9303322615219816E-2</v>
      </c>
      <c r="BU17" s="81">
        <f t="shared" si="9"/>
        <v>6.2155364533588026E-2</v>
      </c>
      <c r="BV17" s="80">
        <f>('City Affordability'!JG19-'City Affordability'!JG18)/'City Affordability'!JG18</f>
        <v>2.11779687997453E-2</v>
      </c>
      <c r="BW17" s="51">
        <f>('City Affordability'!JH19-'City Affordability'!JH18)/'City Affordability'!JH18</f>
        <v>2.8356056066568328E-2</v>
      </c>
      <c r="BX17" s="51">
        <f>('City Affordability'!JI19-'City Affordability'!JI18)/'City Affordability'!JI18</f>
        <v>3.8914945171277686E-2</v>
      </c>
      <c r="BY17" s="51">
        <f>('City Affordability'!JK19-'City Affordability'!JK18)/'City Affordability'!JK18</f>
        <v>5.7627118644067797E-2</v>
      </c>
      <c r="BZ17" s="51">
        <f>('City Affordability'!JN19-'City Affordability'!JN18)/'City Affordability'!JN18</f>
        <v>4.1666666666666664E-2</v>
      </c>
      <c r="CA17" s="51">
        <f>('City Affordability'!JQ19-'City Affordability'!JQ18)/'City Affordability'!JQ18</f>
        <v>2.247191011235955E-2</v>
      </c>
      <c r="CB17" s="51">
        <f>('City Affordability'!JS19-'City Affordability'!JS18)/'City Affordability'!JS18</f>
        <v>2.2964509394572057E-2</v>
      </c>
      <c r="CC17" s="51">
        <f>('City Affordability'!JT19-'City Affordability'!JT18)/'City Affordability'!JT18</f>
        <v>4.9303322615219816E-2</v>
      </c>
      <c r="CD17" s="81">
        <f t="shared" si="8"/>
        <v>3.6449149844322501E-2</v>
      </c>
    </row>
    <row r="18" spans="1:82" x14ac:dyDescent="0.25">
      <c r="A18" s="78">
        <v>2002</v>
      </c>
      <c r="B18" s="51">
        <f>('City Affordability'!R20-'City Affordability'!R19)/'City Affordability'!R19</f>
        <v>6.1948273191884777E-4</v>
      </c>
      <c r="C18" s="51">
        <f>('City Affordability'!S20-'City Affordability'!S19)/'City Affordability'!S19</f>
        <v>-2.5796409228538441E-2</v>
      </c>
      <c r="D18" s="51">
        <f>('City Affordability'!T20-'City Affordability'!T19)/'City Affordability'!T19</f>
        <v>-1.0044721660078379E-2</v>
      </c>
      <c r="E18" s="84">
        <f>('City Affordability'!V20-'City Affordability'!V19)/'City Affordability'!V19</f>
        <v>2.8846153846153848E-2</v>
      </c>
      <c r="F18" s="84">
        <f>('City Affordability'!Y20-'City Affordability'!Y19)/'City Affordability'!Y19</f>
        <v>3.8205980066445183E-2</v>
      </c>
      <c r="G18" s="84">
        <f>('City Affordability'!AB20-'City Affordability'!AB19)/'City Affordability'!AB19</f>
        <v>3.4482758620689655E-2</v>
      </c>
      <c r="H18" s="84">
        <f>('City Affordability'!AD20-'City Affordability'!AD19)/'City Affordability'!AD19</f>
        <v>2.2494887525562401E-2</v>
      </c>
      <c r="I18" s="84">
        <f>('City Affordability'!AE20-'City Affordability'!AE19)/'City Affordability'!AE19</f>
        <v>2.6694045174537929E-2</v>
      </c>
      <c r="J18" s="81">
        <f t="shared" si="1"/>
        <v>2.8226671114234998E-2</v>
      </c>
      <c r="K18" s="51">
        <f>('City Affordability'!AY20-'City Affordability'!AY19)/'City Affordability'!AY19</f>
        <v>7.9522862823061633E-4</v>
      </c>
      <c r="L18" s="51">
        <f>('City Affordability'!AZ20-'City Affordability'!AZ19)/'City Affordability'!AZ19</f>
        <v>1.2909888974954814E-3</v>
      </c>
      <c r="M18" s="51">
        <f>('City Affordability'!BA20-'City Affordability'!BA19)/'City Affordability'!BA19</f>
        <v>9.5028301907304805E-4</v>
      </c>
      <c r="N18" s="51">
        <f>('City Affordability'!BC20-'City Affordability'!BC19)/'City Affordability'!BC19</f>
        <v>0.125</v>
      </c>
      <c r="O18" s="51">
        <f>('City Affordability'!BF20-'City Affordability'!BF19)/'City Affordability'!BF19</f>
        <v>4.5454545454545456E-2</v>
      </c>
      <c r="P18" s="51">
        <f>('City Affordability'!BI20-'City Affordability'!BI19)/'City Affordability'!BI19</f>
        <v>3.7037037037037035E-2</v>
      </c>
      <c r="Q18" s="51">
        <f>('City Affordability'!BK20-'City Affordability'!BK19)/'City Affordability'!BK19</f>
        <v>3.7344398340248899E-2</v>
      </c>
      <c r="R18" s="51">
        <f>('City Affordability'!BL20-'City Affordability'!BL19)/'City Affordability'!BL19</f>
        <v>3.0927835051546393E-2</v>
      </c>
      <c r="S18" s="81">
        <f t="shared" si="2"/>
        <v>0.12420477137176938</v>
      </c>
      <c r="T18" s="80">
        <f>('City Affordability'!CC20-'City Affordability'!CC19)/'City Affordability'!CC19</f>
        <v>7.9522862823061633E-4</v>
      </c>
      <c r="U18" s="51">
        <f>('City Affordability'!CD20-'City Affordability'!CD19)/'City Affordability'!CD19</f>
        <v>1.2909888974954814E-3</v>
      </c>
      <c r="V18" s="51">
        <f>('City Affordability'!CE20-'City Affordability'!CE19)/'City Affordability'!CE19</f>
        <v>9.5028301907304805E-4</v>
      </c>
      <c r="W18" s="51">
        <f>('City Affordability'!CG20-'City Affordability'!CG19)/'City Affordability'!CG19</f>
        <v>5.3333333333333337E-2</v>
      </c>
      <c r="X18" s="51">
        <f>('City Affordability'!CJ20-'City Affordability'!CJ19)/'City Affordability'!CJ19</f>
        <v>0.10227272727272728</v>
      </c>
      <c r="Y18" s="51">
        <f>('City Affordability'!CM20-'City Affordability'!CM19)/'City Affordability'!CM19</f>
        <v>9.0909090909090912E-2</v>
      </c>
      <c r="Z18" s="51">
        <f>('City Affordability'!CO20-'City Affordability'!CO19)/'City Affordability'!CO19</f>
        <v>2.8806584362139887E-2</v>
      </c>
      <c r="AA18" s="51">
        <f>('City Affordability'!CP20-'City Affordability'!CP19)/'City Affordability'!CP19</f>
        <v>3.0927835051546393E-2</v>
      </c>
      <c r="AB18" s="81">
        <f t="shared" si="3"/>
        <v>5.2538104705102721E-2</v>
      </c>
      <c r="AC18" s="80">
        <f>('City Affordability'!DM20-'City Affordability'!DM19)/'City Affordability'!DM19</f>
        <v>7.1968333933069444E-4</v>
      </c>
      <c r="AD18" s="51">
        <f>('City Affordability'!DN20-'City Affordability'!DN19)/'City Affordability'!DN19</f>
        <v>3.803250289132671E-2</v>
      </c>
      <c r="AE18" s="51">
        <f>('City Affordability'!DO20-'City Affordability'!DO19)/'City Affordability'!DO19</f>
        <v>2.1326051633868932E-2</v>
      </c>
      <c r="AF18" s="51">
        <f>('City Affordability'!DQ20-'City Affordability'!DQ19)/'City Affordability'!DQ19</f>
        <v>1.7543859649122806E-2</v>
      </c>
      <c r="AG18" s="51">
        <f>('City Affordability'!DT20-'City Affordability'!DT19)/'City Affordability'!DT19</f>
        <v>3.0927835051546393E-2</v>
      </c>
      <c r="AH18" s="51">
        <f>('City Affordability'!DW20-'City Affordability'!DW19)/'City Affordability'!DW19</f>
        <v>2.0161290322580645E-2</v>
      </c>
      <c r="AI18" s="51">
        <f>('City Affordability'!DY20-'City Affordability'!DY19)/'City Affordability'!DY19</f>
        <v>1.4198782961460505E-2</v>
      </c>
      <c r="AJ18" s="51">
        <f>('City Affordability'!DZ20-'City Affordability'!DZ19)/'City Affordability'!DZ19</f>
        <v>2.4590163934426288E-2</v>
      </c>
      <c r="AK18" s="81">
        <f t="shared" si="4"/>
        <v>1.6824176309792112E-2</v>
      </c>
      <c r="AL18" s="80">
        <f>('City Affordability'!EQ20-'City Affordability'!EQ19)/'City Affordability'!EQ19</f>
        <v>5.8572014291571493E-4</v>
      </c>
      <c r="AM18" s="51">
        <f>('City Affordability'!ER20-'City Affordability'!ER19)/'City Affordability'!ER19</f>
        <v>3.1241005555403415E-3</v>
      </c>
      <c r="AN18" s="51">
        <f>('City Affordability'!ES20-'City Affordability'!ES19)/'City Affordability'!ES19</f>
        <v>3.7861057556445956E-3</v>
      </c>
      <c r="AO18" s="51">
        <f>('City Affordability'!EU20-'City Affordability'!EU19)/'City Affordability'!EU19</f>
        <v>5.4481546572934976E-2</v>
      </c>
      <c r="AP18" s="51">
        <f>('City Affordability'!EX20-'City Affordability'!EX19)/'City Affordability'!EX19</f>
        <v>5.0203527815468114E-2</v>
      </c>
      <c r="AQ18" s="51">
        <f>('City Affordability'!FA20-'City Affordability'!FA19)/'City Affordability'!FA19</f>
        <v>5.2941176470588235E-2</v>
      </c>
      <c r="AR18" s="51">
        <f>('City Affordability'!FC20-'City Affordability'!FC19)/'City Affordability'!FC19</f>
        <v>2.0408163265306121E-2</v>
      </c>
      <c r="AS18" s="51">
        <f>('City Affordability'!FD20-'City Affordability'!FD19)/'City Affordability'!FD19</f>
        <v>3.0927835051546393E-2</v>
      </c>
      <c r="AT18" s="81">
        <f t="shared" si="5"/>
        <v>5.3895826430019264E-2</v>
      </c>
      <c r="AU18" s="80">
        <f>('City Affordability'!FU20-'City Affordability'!FU19)/'City Affordability'!FU19</f>
        <v>5.8572014291571493E-4</v>
      </c>
      <c r="AV18" s="51">
        <f>('City Affordability'!FV20-'City Affordability'!FV19)/'City Affordability'!FV19</f>
        <v>3.1241005555403415E-3</v>
      </c>
      <c r="AW18" s="51">
        <f>('City Affordability'!FW20-'City Affordability'!FW19)/'City Affordability'!FW19</f>
        <v>3.7861057556445956E-3</v>
      </c>
      <c r="AX18" s="51">
        <f>('City Affordability'!FY20-'City Affordability'!FY19)/'City Affordability'!FY19</f>
        <v>3.8095238095238099E-2</v>
      </c>
      <c r="AY18" s="51">
        <f>('City Affordability'!GB20-'City Affordability'!GB19)/'City Affordability'!GB19</f>
        <v>4.6153846153846156E-2</v>
      </c>
      <c r="AZ18" s="51">
        <f>('City Affordability'!GE20-'City Affordability'!GE19)/'City Affordability'!GE19</f>
        <v>6.6666666666666666E-2</v>
      </c>
      <c r="BA18" s="51">
        <f>('City Affordability'!GG20-'City Affordability'!GG19)/'City Affordability'!GG19</f>
        <v>2.0408163265306121E-2</v>
      </c>
      <c r="BB18" s="51">
        <f>('City Affordability'!GH20-'City Affordability'!GH19)/'City Affordability'!GH19</f>
        <v>3.0927835051546393E-2</v>
      </c>
      <c r="BC18" s="81">
        <f t="shared" si="6"/>
        <v>3.7509517952322387E-2</v>
      </c>
      <c r="BD18" s="80">
        <f>('City Affordability'!GY20-'City Affordability'!GY19)/'City Affordability'!GY19</f>
        <v>5.8572014291571493E-4</v>
      </c>
      <c r="BE18" s="51">
        <f>('City Affordability'!GZ20-'City Affordability'!GZ19)/'City Affordability'!GZ19</f>
        <v>3.1241005555403415E-3</v>
      </c>
      <c r="BF18" s="51">
        <f>('City Affordability'!HA20-'City Affordability'!HA19)/'City Affordability'!HA19</f>
        <v>3.7861057556445956E-3</v>
      </c>
      <c r="BG18" s="51">
        <f>('City Affordability'!HC20-'City Affordability'!HC19)/'City Affordability'!HC19</f>
        <v>6.6666666666666666E-2</v>
      </c>
      <c r="BH18" s="51">
        <f>('City Affordability'!HF20-'City Affordability'!HF19)/'City Affordability'!HF19</f>
        <v>3.8095238095238099E-2</v>
      </c>
      <c r="BI18" s="51">
        <f>('City Affordability'!HI20-'City Affordability'!HI19)/'City Affordability'!HI19</f>
        <v>3.125E-2</v>
      </c>
      <c r="BJ18" s="51">
        <f>('City Affordability'!HK20-'City Affordability'!HK19)/'City Affordability'!HK19</f>
        <v>2.0408163265306121E-2</v>
      </c>
      <c r="BK18" s="51">
        <f>('City Affordability'!HL20-'City Affordability'!HL19)/'City Affordability'!HL19</f>
        <v>3.0927835051546393E-2</v>
      </c>
      <c r="BL18" s="81">
        <f t="shared" si="7"/>
        <v>6.6080946523750947E-2</v>
      </c>
      <c r="BM18" s="80">
        <f>('City Affordability'!IC20-'City Affordability'!IC19)/'City Affordability'!IC19</f>
        <v>3.7249962587918399E-2</v>
      </c>
      <c r="BN18" s="51">
        <f>('City Affordability'!ID20-'City Affordability'!ID19)/'City Affordability'!ID19</f>
        <v>3.6221404253338016E-2</v>
      </c>
      <c r="BO18" s="51">
        <f>('City Affordability'!IE20-'City Affordability'!IE19)/'City Affordability'!IE19</f>
        <v>4.2725929428453061E-2</v>
      </c>
      <c r="BP18" s="51">
        <f>('City Affordability'!IG20-'City Affordability'!IG19)/'City Affordability'!IG19</f>
        <v>0</v>
      </c>
      <c r="BQ18" s="51">
        <f>('City Affordability'!IJ20-'City Affordability'!IJ19)/'City Affordability'!IJ19</f>
        <v>4.1666666666666664E-2</v>
      </c>
      <c r="BR18" s="51">
        <f>('City Affordability'!IM20-'City Affordability'!IM19)/'City Affordability'!IM19</f>
        <v>1.1904761904761904E-2</v>
      </c>
      <c r="BS18" s="51">
        <f>('City Affordability'!IO20-'City Affordability'!IO19)/'City Affordability'!IO19</f>
        <v>2.0408163265306121E-2</v>
      </c>
      <c r="BT18" s="51">
        <f>('City Affordability'!IP20-'City Affordability'!IP19)/'City Affordability'!IP19</f>
        <v>2.1450459652706786E-2</v>
      </c>
      <c r="BU18" s="81">
        <f t="shared" si="9"/>
        <v>-3.7249962587918399E-2</v>
      </c>
      <c r="BV18" s="80">
        <f>('City Affordability'!JG20-'City Affordability'!JG19)/'City Affordability'!JG19</f>
        <v>3.7249962587918399E-2</v>
      </c>
      <c r="BW18" s="51">
        <f>('City Affordability'!JH20-'City Affordability'!JH19)/'City Affordability'!JH19</f>
        <v>3.6221404253338016E-2</v>
      </c>
      <c r="BX18" s="51">
        <f>('City Affordability'!JI20-'City Affordability'!JI19)/'City Affordability'!JI19</f>
        <v>4.2725929428453061E-2</v>
      </c>
      <c r="BY18" s="51">
        <f>('City Affordability'!JK20-'City Affordability'!JK19)/'City Affordability'!JK19</f>
        <v>9.6153846153846159E-3</v>
      </c>
      <c r="BZ18" s="51">
        <f>('City Affordability'!JN20-'City Affordability'!JN19)/'City Affordability'!JN19</f>
        <v>3.4666666666666665E-2</v>
      </c>
      <c r="CA18" s="51">
        <f>('City Affordability'!JQ20-'City Affordability'!JQ19)/'City Affordability'!JQ19</f>
        <v>1.098901098901099E-2</v>
      </c>
      <c r="CB18" s="51">
        <f>('City Affordability'!JS20-'City Affordability'!JS19)/'City Affordability'!JS19</f>
        <v>2.0408163265306121E-2</v>
      </c>
      <c r="CC18" s="51">
        <f>('City Affordability'!JT20-'City Affordability'!JT19)/'City Affordability'!JT19</f>
        <v>2.1450459652706786E-2</v>
      </c>
      <c r="CD18" s="81">
        <f t="shared" si="8"/>
        <v>-2.7634577972533783E-2</v>
      </c>
    </row>
    <row r="19" spans="1:82" x14ac:dyDescent="0.25">
      <c r="A19" s="78">
        <v>2003</v>
      </c>
      <c r="B19" s="51">
        <f>('City Affordability'!R21-'City Affordability'!R20)/'City Affordability'!R20</f>
        <v>-2.5537842439250888E-3</v>
      </c>
      <c r="C19" s="51">
        <f>('City Affordability'!S21-'City Affordability'!S20)/'City Affordability'!S20</f>
        <v>-2.4076238503596115E-3</v>
      </c>
      <c r="D19" s="51">
        <f>('City Affordability'!T21-'City Affordability'!T20)/'City Affordability'!T20</f>
        <v>-7.7084631793323203E-3</v>
      </c>
      <c r="E19" s="84">
        <f>('City Affordability'!V21-'City Affordability'!V20)/'City Affordability'!V20</f>
        <v>2.8037383177570093E-2</v>
      </c>
      <c r="F19" s="84">
        <f>('City Affordability'!Y21-'City Affordability'!Y20)/'City Affordability'!Y20</f>
        <v>1.6E-2</v>
      </c>
      <c r="G19" s="84">
        <f>('City Affordability'!AB21-'City Affordability'!AB20)/'City Affordability'!AB20</f>
        <v>0</v>
      </c>
      <c r="H19" s="84">
        <f>('City Affordability'!AD21-'City Affordability'!AD20)/'City Affordability'!AD20</f>
        <v>0.02</v>
      </c>
      <c r="I19" s="84">
        <f>('City Affordability'!AE21-'City Affordability'!AE20)/'City Affordability'!AE20</f>
        <v>1.9000000000000059E-2</v>
      </c>
      <c r="J19" s="81">
        <f t="shared" si="1"/>
        <v>3.0591167421495181E-2</v>
      </c>
      <c r="K19" s="51">
        <f>('City Affordability'!AY21-'City Affordability'!AY20)/'City Affordability'!AY20</f>
        <v>8.9392133492252677E-4</v>
      </c>
      <c r="L19" s="51">
        <f>('City Affordability'!AZ21-'City Affordability'!AZ20)/'City Affordability'!AZ20</f>
        <v>2.2606154375107445E-2</v>
      </c>
      <c r="M19" s="51">
        <f>('City Affordability'!BA21-'City Affordability'!BA20)/'City Affordability'!BA20</f>
        <v>1.9904410167282182E-2</v>
      </c>
      <c r="N19" s="51">
        <f>('City Affordability'!BC21-'City Affordability'!BC20)/'City Affordability'!BC20</f>
        <v>-5.5555555555555552E-2</v>
      </c>
      <c r="O19" s="51">
        <f>('City Affordability'!BF21-'City Affordability'!BF20)/'City Affordability'!BF20</f>
        <v>0</v>
      </c>
      <c r="P19" s="51">
        <f>('City Affordability'!BI21-'City Affordability'!BI20)/'City Affordability'!BI20</f>
        <v>0</v>
      </c>
      <c r="Q19" s="51">
        <f>('City Affordability'!BK21-'City Affordability'!BK20)/'City Affordability'!BK20</f>
        <v>3.5000000000000003E-2</v>
      </c>
      <c r="R19" s="51">
        <f>('City Affordability'!BL21-'City Affordability'!BL20)/'City Affordability'!BL20</f>
        <v>1.4000000000000058E-2</v>
      </c>
      <c r="S19" s="81">
        <f t="shared" si="2"/>
        <v>-5.6449476890478079E-2</v>
      </c>
      <c r="T19" s="80">
        <f>('City Affordability'!CC21-'City Affordability'!CC20)/'City Affordability'!CC20</f>
        <v>8.9392133492252677E-4</v>
      </c>
      <c r="U19" s="51">
        <f>('City Affordability'!CD21-'City Affordability'!CD20)/'City Affordability'!CD20</f>
        <v>2.2606154375107445E-2</v>
      </c>
      <c r="V19" s="51">
        <f>('City Affordability'!CE21-'City Affordability'!CE20)/'City Affordability'!CE20</f>
        <v>1.9904410167282182E-2</v>
      </c>
      <c r="W19" s="51">
        <f>('City Affordability'!CG21-'City Affordability'!CG20)/'City Affordability'!CG20</f>
        <v>5.0632911392405063E-2</v>
      </c>
      <c r="X19" s="51">
        <f>('City Affordability'!CJ21-'City Affordability'!CJ20)/'City Affordability'!CJ20</f>
        <v>3.0927835051546393E-2</v>
      </c>
      <c r="Y19" s="51">
        <f>('City Affordability'!CM21-'City Affordability'!CM20)/'City Affordability'!CM20</f>
        <v>4.1666666666666664E-2</v>
      </c>
      <c r="Z19" s="51">
        <f>('City Affordability'!CO21-'City Affordability'!CO20)/'City Affordability'!CO20</f>
        <v>5.2999999999999971E-2</v>
      </c>
      <c r="AA19" s="51">
        <f>('City Affordability'!CP21-'City Affordability'!CP20)/'City Affordability'!CP20</f>
        <v>1.4000000000000058E-2</v>
      </c>
      <c r="AB19" s="81">
        <f t="shared" si="3"/>
        <v>4.9738990057482536E-2</v>
      </c>
      <c r="AC19" s="80">
        <f>('City Affordability'!DM21-'City Affordability'!DM20)/'City Affordability'!DM20</f>
        <v>8.090614886731392E-4</v>
      </c>
      <c r="AD19" s="51">
        <f>('City Affordability'!DN21-'City Affordability'!DN20)/'City Affordability'!DN20</f>
        <v>1.1491594603294648E-2</v>
      </c>
      <c r="AE19" s="51">
        <f>('City Affordability'!DO21-'City Affordability'!DO20)/'City Affordability'!DO20</f>
        <v>4.4406390171686204E-2</v>
      </c>
      <c r="AF19" s="51">
        <f>('City Affordability'!DQ21-'City Affordability'!DQ20)/'City Affordability'!DQ20</f>
        <v>3.4482758620689655E-2</v>
      </c>
      <c r="AG19" s="51">
        <f>('City Affordability'!DT21-'City Affordability'!DT20)/'City Affordability'!DT20</f>
        <v>3.5000000000000003E-2</v>
      </c>
      <c r="AH19" s="51">
        <f>('City Affordability'!DW21-'City Affordability'!DW20)/'City Affordability'!DW20</f>
        <v>3.9525691699604744E-2</v>
      </c>
      <c r="AI19" s="51">
        <f>('City Affordability'!DY21-'City Affordability'!DY20)/'City Affordability'!DY20</f>
        <v>1.7999999999999971E-2</v>
      </c>
      <c r="AJ19" s="51">
        <f>('City Affordability'!DZ21-'City Affordability'!DZ20)/'City Affordability'!DZ20</f>
        <v>1.4999999999999999E-2</v>
      </c>
      <c r="AK19" s="81">
        <f t="shared" si="4"/>
        <v>3.3673697132016518E-2</v>
      </c>
      <c r="AL19" s="80">
        <f>('City Affordability'!EQ21-'City Affordability'!EQ20)/'City Affordability'!EQ20</f>
        <v>6.5854943511092898E-4</v>
      </c>
      <c r="AM19" s="51">
        <f>('City Affordability'!ER21-'City Affordability'!ER20)/'City Affordability'!ER20</f>
        <v>3.3277630309750039E-3</v>
      </c>
      <c r="AN19" s="51">
        <f>('City Affordability'!ES21-'City Affordability'!ES20)/'City Affordability'!ES20</f>
        <v>3.9022629864376942E-3</v>
      </c>
      <c r="AO19" s="51">
        <f>('City Affordability'!EU21-'City Affordability'!EU20)/'City Affordability'!EU20</f>
        <v>4.1666666666666664E-2</v>
      </c>
      <c r="AP19" s="51">
        <f>('City Affordability'!EX21-'City Affordability'!EX20)/'City Affordability'!EX20</f>
        <v>6.4599483204134363E-3</v>
      </c>
      <c r="AQ19" s="51">
        <f>('City Affordability'!FA21-'City Affordability'!FA20)/'City Affordability'!FA20</f>
        <v>5.5865921787709499E-3</v>
      </c>
      <c r="AR19" s="51">
        <f>('City Affordability'!FC21-'City Affordability'!FC20)/'City Affordability'!FC20</f>
        <v>0.03</v>
      </c>
      <c r="AS19" s="51">
        <f>('City Affordability'!FD21-'City Affordability'!FD20)/'City Affordability'!FD20</f>
        <v>1.5999999999999945E-2</v>
      </c>
      <c r="AT19" s="81">
        <f t="shared" si="5"/>
        <v>4.1008117231555737E-2</v>
      </c>
      <c r="AU19" s="80">
        <f>('City Affordability'!FU21-'City Affordability'!FU20)/'City Affordability'!FU20</f>
        <v>6.5854943511092898E-4</v>
      </c>
      <c r="AV19" s="51">
        <f>('City Affordability'!FV21-'City Affordability'!FV20)/'City Affordability'!FV20</f>
        <v>3.3277630309750039E-3</v>
      </c>
      <c r="AW19" s="51">
        <f>('City Affordability'!FW21-'City Affordability'!FW20)/'City Affordability'!FW20</f>
        <v>3.9022629864376942E-3</v>
      </c>
      <c r="AX19" s="51">
        <f>('City Affordability'!FY21-'City Affordability'!FY20)/'City Affordability'!FY20</f>
        <v>9.1743119266055051E-3</v>
      </c>
      <c r="AY19" s="51">
        <f>('City Affordability'!GB21-'City Affordability'!GB20)/'City Affordability'!GB20</f>
        <v>1.4705882352941176E-2</v>
      </c>
      <c r="AZ19" s="51">
        <f>('City Affordability'!GE21-'City Affordability'!GE20)/'City Affordability'!GE20</f>
        <v>0</v>
      </c>
      <c r="BA19" s="51">
        <f>('City Affordability'!GG21-'City Affordability'!GG20)/'City Affordability'!GG20</f>
        <v>2.5000000000000001E-2</v>
      </c>
      <c r="BB19" s="51">
        <f>('City Affordability'!GH21-'City Affordability'!GH20)/'City Affordability'!GH20</f>
        <v>1.5999999999999945E-2</v>
      </c>
      <c r="BC19" s="81">
        <f t="shared" si="6"/>
        <v>8.5157624914945756E-3</v>
      </c>
      <c r="BD19" s="80">
        <f>('City Affordability'!GY21-'City Affordability'!GY20)/'City Affordability'!GY20</f>
        <v>6.5854943511092898E-4</v>
      </c>
      <c r="BE19" s="51">
        <f>('City Affordability'!GZ21-'City Affordability'!GZ20)/'City Affordability'!GZ20</f>
        <v>3.3277630309750039E-3</v>
      </c>
      <c r="BF19" s="51">
        <f>('City Affordability'!HA21-'City Affordability'!HA20)/'City Affordability'!HA20</f>
        <v>3.9022629864376942E-3</v>
      </c>
      <c r="BG19" s="51">
        <f>('City Affordability'!HC21-'City Affordability'!HC20)/'City Affordability'!HC20</f>
        <v>0</v>
      </c>
      <c r="BH19" s="51">
        <f>('City Affordability'!HF21-'City Affordability'!HF20)/'City Affordability'!HF20</f>
        <v>9.1743119266055051E-3</v>
      </c>
      <c r="BI19" s="51">
        <f>('City Affordability'!HI21-'City Affordability'!HI20)/'City Affordability'!HI20</f>
        <v>2.8787878787878789E-2</v>
      </c>
      <c r="BJ19" s="51">
        <f>('City Affordability'!HK21-'City Affordability'!HK20)/'City Affordability'!HK20</f>
        <v>2.7000000000000027E-2</v>
      </c>
      <c r="BK19" s="51">
        <f>('City Affordability'!HL21-'City Affordability'!HL20)/'City Affordability'!HL20</f>
        <v>1.5999999999999945E-2</v>
      </c>
      <c r="BL19" s="81">
        <f t="shared" si="7"/>
        <v>-6.5854943511092898E-4</v>
      </c>
      <c r="BM19" s="80">
        <f>('City Affordability'!IC21-'City Affordability'!IC20)/'City Affordability'!IC20</f>
        <v>1.5698827772768265E-2</v>
      </c>
      <c r="BN19" s="51">
        <f>('City Affordability'!ID21-'City Affordability'!ID20)/'City Affordability'!ID20</f>
        <v>1.9634896434182165E-2</v>
      </c>
      <c r="BO19" s="51">
        <f>('City Affordability'!IE21-'City Affordability'!IE20)/'City Affordability'!IE20</f>
        <v>2.3887476844871518E-2</v>
      </c>
      <c r="BP19" s="51">
        <f>('City Affordability'!IG21-'City Affordability'!IG20)/'City Affordability'!IG20</f>
        <v>4.6153846153846156E-2</v>
      </c>
      <c r="BQ19" s="51">
        <f>('City Affordability'!IJ21-'City Affordability'!IJ20)/'City Affordability'!IJ20</f>
        <v>6.6666666666666666E-2</v>
      </c>
      <c r="BR19" s="51">
        <f>('City Affordability'!IM21-'City Affordability'!IM20)/'City Affordability'!IM20</f>
        <v>5.8823529411764705E-2</v>
      </c>
      <c r="BS19" s="51">
        <f>('City Affordability'!IO21-'City Affordability'!IO20)/'City Affordability'!IO20</f>
        <v>2.4000000000000056E-2</v>
      </c>
      <c r="BT19" s="51">
        <f>('City Affordability'!IP21-'City Affordability'!IP20)/'City Affordability'!IP20</f>
        <v>2.0999999999999942E-2</v>
      </c>
      <c r="BU19" s="81">
        <f t="shared" si="9"/>
        <v>3.0455018381077892E-2</v>
      </c>
      <c r="BV19" s="80">
        <f>('City Affordability'!JG21-'City Affordability'!JG20)/'City Affordability'!JG20</f>
        <v>1.5698827772768265E-2</v>
      </c>
      <c r="BW19" s="51">
        <f>('City Affordability'!JH21-'City Affordability'!JH20)/'City Affordability'!JH20</f>
        <v>1.9634896434182165E-2</v>
      </c>
      <c r="BX19" s="51">
        <f>('City Affordability'!JI21-'City Affordability'!JI20)/'City Affordability'!JI20</f>
        <v>2.3887476844871518E-2</v>
      </c>
      <c r="BY19" s="51">
        <f>('City Affordability'!JK21-'City Affordability'!JK20)/'City Affordability'!JK20</f>
        <v>4.7619047619047616E-2</v>
      </c>
      <c r="BZ19" s="51">
        <f>('City Affordability'!JN21-'City Affordability'!JN20)/'City Affordability'!JN20</f>
        <v>3.0927835051546393E-2</v>
      </c>
      <c r="CA19" s="51">
        <f>('City Affordability'!JQ21-'City Affordability'!JQ20)/'City Affordability'!JQ20</f>
        <v>3.2608695652173912E-2</v>
      </c>
      <c r="CB19" s="51">
        <f>('City Affordability'!JS21-'City Affordability'!JS20)/'City Affordability'!JS20</f>
        <v>2.5999999999999943E-2</v>
      </c>
      <c r="CC19" s="51">
        <f>('City Affordability'!JT21-'City Affordability'!JT20)/'City Affordability'!JT20</f>
        <v>2.0999999999999942E-2</v>
      </c>
      <c r="CD19" s="81">
        <f t="shared" si="8"/>
        <v>3.1920219846279352E-2</v>
      </c>
    </row>
    <row r="20" spans="1:82" x14ac:dyDescent="0.25">
      <c r="A20" s="78">
        <v>2004</v>
      </c>
      <c r="B20" s="51">
        <f>('City Affordability'!R22-'City Affordability'!R21)/'City Affordability'!R21</f>
        <v>8.5344091861277061E-4</v>
      </c>
      <c r="C20" s="51">
        <f>('City Affordability'!S22-'City Affordability'!S21)/'City Affordability'!S21</f>
        <v>7.6791097498365452E-3</v>
      </c>
      <c r="D20" s="51">
        <f>('City Affordability'!T22-'City Affordability'!T21)/'City Affordability'!T21</f>
        <v>9.4834631006368627E-3</v>
      </c>
      <c r="E20" s="84">
        <f>('City Affordability'!V22-'City Affordability'!V21)/'City Affordability'!V21</f>
        <v>1.8181818181818181E-2</v>
      </c>
      <c r="F20" s="84">
        <f>('City Affordability'!Y22-'City Affordability'!Y21)/'City Affordability'!Y21</f>
        <v>2.3622047244094488E-2</v>
      </c>
      <c r="G20" s="84">
        <f>('City Affordability'!AB22-'City Affordability'!AB21)/'City Affordability'!AB21</f>
        <v>0.02</v>
      </c>
      <c r="H20" s="84">
        <f>('City Affordability'!AD22-'City Affordability'!AD21)/'City Affordability'!AD21</f>
        <v>1.9607843137254902E-2</v>
      </c>
      <c r="I20" s="84">
        <f>('City Affordability'!AE22-'City Affordability'!AE21)/'City Affordability'!AE21</f>
        <v>1.2757605495583878E-2</v>
      </c>
      <c r="J20" s="81">
        <f t="shared" si="1"/>
        <v>1.7328377263205411E-2</v>
      </c>
      <c r="K20" s="51">
        <f>('City Affordability'!AY22-'City Affordability'!AY21)/'City Affordability'!AY21</f>
        <v>1.0915947206509874E-3</v>
      </c>
      <c r="L20" s="51">
        <f>('City Affordability'!AZ22-'City Affordability'!AZ21)/'City Affordability'!AZ21</f>
        <v>2.1346557955787101E-2</v>
      </c>
      <c r="M20" s="51">
        <f>('City Affordability'!BA22-'City Affordability'!BA21)/'City Affordability'!BA21</f>
        <v>2.0658754063161592E-2</v>
      </c>
      <c r="N20" s="51">
        <f>('City Affordability'!BC22-'City Affordability'!BC21)/'City Affordability'!BC21</f>
        <v>5.8823529411764705E-2</v>
      </c>
      <c r="O20" s="51">
        <f>('City Affordability'!BF22-'City Affordability'!BF21)/'City Affordability'!BF21</f>
        <v>0</v>
      </c>
      <c r="P20" s="51">
        <f>('City Affordability'!BI22-'City Affordability'!BI21)/'City Affordability'!BI21</f>
        <v>0</v>
      </c>
      <c r="Q20" s="51">
        <f>('City Affordability'!BK22-'City Affordability'!BK21)/'City Affordability'!BK21</f>
        <v>1.7391304347826059E-2</v>
      </c>
      <c r="R20" s="51">
        <f>('City Affordability'!BL22-'City Affordability'!BL21)/'City Affordability'!BL21</f>
        <v>1.4792899408284023E-2</v>
      </c>
      <c r="S20" s="81">
        <f t="shared" si="2"/>
        <v>5.773193469111372E-2</v>
      </c>
      <c r="T20" s="80">
        <f>('City Affordability'!CC22-'City Affordability'!CC21)/'City Affordability'!CC21</f>
        <v>1.0915947206509874E-3</v>
      </c>
      <c r="U20" s="51">
        <f>('City Affordability'!CD22-'City Affordability'!CD21)/'City Affordability'!CD21</f>
        <v>2.1346557955787101E-2</v>
      </c>
      <c r="V20" s="51">
        <f>('City Affordability'!CE22-'City Affordability'!CE21)/'City Affordability'!CE21</f>
        <v>2.0658754063161592E-2</v>
      </c>
      <c r="W20" s="51">
        <f>('City Affordability'!CG22-'City Affordability'!CG21)/'City Affordability'!CG21</f>
        <v>2.4096385542168676E-2</v>
      </c>
      <c r="X20" s="51">
        <f>('City Affordability'!CJ22-'City Affordability'!CJ21)/'City Affordability'!CJ21</f>
        <v>0.02</v>
      </c>
      <c r="Y20" s="51">
        <f>('City Affordability'!CM22-'City Affordability'!CM21)/'City Affordability'!CM21</f>
        <v>0</v>
      </c>
      <c r="Z20" s="51">
        <f>('City Affordability'!CO22-'City Affordability'!CO21)/'City Affordability'!CO21</f>
        <v>1.0446343779677195E-2</v>
      </c>
      <c r="AA20" s="51">
        <f>('City Affordability'!CP22-'City Affordability'!CP21)/'City Affordability'!CP21</f>
        <v>1.4792899408284023E-2</v>
      </c>
      <c r="AB20" s="81">
        <f t="shared" si="3"/>
        <v>2.3004790821517688E-2</v>
      </c>
      <c r="AC20" s="80">
        <f>('City Affordability'!DM22-'City Affordability'!DM21)/'City Affordability'!DM21</f>
        <v>4.051019491601545E-2</v>
      </c>
      <c r="AD20" s="51">
        <f>('City Affordability'!DN22-'City Affordability'!DN21)/'City Affordability'!DN21</f>
        <v>1.2127298007106442E-2</v>
      </c>
      <c r="AE20" s="51">
        <f>('City Affordability'!DO22-'City Affordability'!DO21)/'City Affordability'!DO21</f>
        <v>5.5810962051507568E-2</v>
      </c>
      <c r="AF20" s="51">
        <f>('City Affordability'!DQ22-'City Affordability'!DQ21)/'City Affordability'!DQ21</f>
        <v>4.3333333333333335E-2</v>
      </c>
      <c r="AG20" s="51">
        <f>('City Affordability'!DT22-'City Affordability'!DT21)/'City Affordability'!DT21</f>
        <v>2.4154589371980676E-2</v>
      </c>
      <c r="AH20" s="51">
        <f>('City Affordability'!DW22-'City Affordability'!DW21)/'City Affordability'!DW21</f>
        <v>1.7110266159695818E-2</v>
      </c>
      <c r="AI20" s="51">
        <f>('City Affordability'!DY22-'City Affordability'!DY21)/'City Affordability'!DY21</f>
        <v>1.866404715127707E-2</v>
      </c>
      <c r="AJ20" s="51">
        <f>('City Affordability'!DZ22-'City Affordability'!DZ21)/'City Affordability'!DZ21</f>
        <v>2.5615763546797975E-2</v>
      </c>
      <c r="AK20" s="81">
        <f t="shared" si="4"/>
        <v>2.8231384173178845E-3</v>
      </c>
      <c r="AL20" s="80">
        <f>('City Affordability'!EQ22-'City Affordability'!EQ21)/'City Affordability'!EQ21</f>
        <v>1.9816604998756891E-2</v>
      </c>
      <c r="AM20" s="51">
        <f>('City Affordability'!ER22-'City Affordability'!ER21)/'City Affordability'!ER21</f>
        <v>2.4004587083451285E-2</v>
      </c>
      <c r="AN20" s="51">
        <f>('City Affordability'!ES22-'City Affordability'!ES21)/'City Affordability'!ES21</f>
        <v>2.0738569614181489E-2</v>
      </c>
      <c r="AO20" s="51">
        <f>('City Affordability'!EU22-'City Affordability'!EU21)/'City Affordability'!EU21</f>
        <v>0</v>
      </c>
      <c r="AP20" s="51">
        <f>('City Affordability'!EX22-'City Affordability'!EX21)/'City Affordability'!EX21</f>
        <v>-5.1347881899871627E-3</v>
      </c>
      <c r="AQ20" s="51">
        <f>('City Affordability'!FA22-'City Affordability'!FA21)/'City Affordability'!FA21</f>
        <v>0</v>
      </c>
      <c r="AR20" s="51">
        <f>('City Affordability'!FC22-'City Affordability'!FC21)/'City Affordability'!FC21</f>
        <v>1.6504854368932065E-2</v>
      </c>
      <c r="AS20" s="51">
        <f>('City Affordability'!FD22-'City Affordability'!FD21)/'City Affordability'!FD21</f>
        <v>1.968503937007874E-2</v>
      </c>
      <c r="AT20" s="81">
        <f t="shared" si="5"/>
        <v>-1.9816604998756891E-2</v>
      </c>
      <c r="AU20" s="80">
        <f>('City Affordability'!FU22-'City Affordability'!FU21)/'City Affordability'!FU21</f>
        <v>1.9816604998756891E-2</v>
      </c>
      <c r="AV20" s="51">
        <f>('City Affordability'!FV22-'City Affordability'!FV21)/'City Affordability'!FV21</f>
        <v>2.4004587083451285E-2</v>
      </c>
      <c r="AW20" s="51">
        <f>('City Affordability'!FW22-'City Affordability'!FW21)/'City Affordability'!FW21</f>
        <v>2.0738569614181489E-2</v>
      </c>
      <c r="AX20" s="51">
        <f>('City Affordability'!FY22-'City Affordability'!FY21)/'City Affordability'!FY21</f>
        <v>1.8181818181818181E-2</v>
      </c>
      <c r="AY20" s="51">
        <f>('City Affordability'!GB22-'City Affordability'!GB21)/'City Affordability'!GB21</f>
        <v>-5.7971014492753624E-3</v>
      </c>
      <c r="AZ20" s="51">
        <f>('City Affordability'!GE22-'City Affordability'!GE21)/'City Affordability'!GE21</f>
        <v>0</v>
      </c>
      <c r="BA20" s="51">
        <f>('City Affordability'!GG22-'City Affordability'!GG21)/'City Affordability'!GG21</f>
        <v>1.9512195121951219E-2</v>
      </c>
      <c r="BB20" s="51">
        <f>('City Affordability'!GH22-'City Affordability'!GH21)/'City Affordability'!GH21</f>
        <v>1.968503937007874E-2</v>
      </c>
      <c r="BC20" s="81">
        <f t="shared" si="6"/>
        <v>-1.6347868169387103E-3</v>
      </c>
      <c r="BD20" s="80">
        <f>('City Affordability'!GY22-'City Affordability'!GY21)/'City Affordability'!GY21</f>
        <v>1.9816604998756891E-2</v>
      </c>
      <c r="BE20" s="51">
        <f>('City Affordability'!GZ22-'City Affordability'!GZ21)/'City Affordability'!GZ21</f>
        <v>2.4004587083451285E-2</v>
      </c>
      <c r="BF20" s="51">
        <f>('City Affordability'!HA22-'City Affordability'!HA21)/'City Affordability'!HA21</f>
        <v>2.0738569614181489E-2</v>
      </c>
      <c r="BG20" s="51">
        <f>('City Affordability'!HC22-'City Affordability'!HC21)/'City Affordability'!HC21</f>
        <v>7.4999999999999997E-2</v>
      </c>
      <c r="BH20" s="51">
        <f>('City Affordability'!HF22-'City Affordability'!HF21)/'City Affordability'!HF21</f>
        <v>2.7272727272727271E-2</v>
      </c>
      <c r="BI20" s="51">
        <f>('City Affordability'!HI22-'City Affordability'!HI21)/'City Affordability'!HI21</f>
        <v>1.6200294550810016E-2</v>
      </c>
      <c r="BJ20" s="51">
        <f>('City Affordability'!HK22-'City Affordability'!HK21)/'City Affordability'!HK21</f>
        <v>1.8500486854917151E-2</v>
      </c>
      <c r="BK20" s="51">
        <f>('City Affordability'!HL22-'City Affordability'!HL21)/'City Affordability'!HL21</f>
        <v>1.968503937007874E-2</v>
      </c>
      <c r="BL20" s="81">
        <f t="shared" si="7"/>
        <v>5.5183395001243106E-2</v>
      </c>
      <c r="BM20" s="80">
        <f>('City Affordability'!IC22-'City Affordability'!IC21)/'City Affordability'!IC21</f>
        <v>1.9315051061928303E-2</v>
      </c>
      <c r="BN20" s="51">
        <f>('City Affordability'!ID22-'City Affordability'!ID21)/'City Affordability'!ID21</f>
        <v>2.1755568948068692E-2</v>
      </c>
      <c r="BO20" s="51">
        <f>('City Affordability'!IE22-'City Affordability'!IE21)/'City Affordability'!IE21</f>
        <v>2.6854450737129876E-2</v>
      </c>
      <c r="BP20" s="51">
        <f>('City Affordability'!IG22-'City Affordability'!IG21)/'City Affordability'!IG21</f>
        <v>5.8823529411764705E-2</v>
      </c>
      <c r="BQ20" s="51">
        <f>('City Affordability'!IJ22-'City Affordability'!IJ21)/'City Affordability'!IJ21</f>
        <v>0</v>
      </c>
      <c r="BR20" s="51">
        <f>('City Affordability'!IM22-'City Affordability'!IM21)/'City Affordability'!IM21</f>
        <v>2.2222222222222223E-2</v>
      </c>
      <c r="BS20" s="51">
        <f>('City Affordability'!IO22-'City Affordability'!IO21)/'City Affordability'!IO21</f>
        <v>1.953125E-2</v>
      </c>
      <c r="BT20" s="51">
        <f>('City Affordability'!IP22-'City Affordability'!IP21)/'City Affordability'!IP21</f>
        <v>2.8403525954946187E-2</v>
      </c>
      <c r="BU20" s="81">
        <f t="shared" si="9"/>
        <v>3.9508478349836403E-2</v>
      </c>
      <c r="BV20" s="80">
        <f>('City Affordability'!JG22-'City Affordability'!JG21)/'City Affordability'!JG21</f>
        <v>1.9315051061928303E-2</v>
      </c>
      <c r="BW20" s="51">
        <f>('City Affordability'!JH22-'City Affordability'!JH21)/'City Affordability'!JH21</f>
        <v>2.1755568948068692E-2</v>
      </c>
      <c r="BX20" s="51">
        <f>('City Affordability'!JI22-'City Affordability'!JI21)/'City Affordability'!JI21</f>
        <v>2.6854450737129876E-2</v>
      </c>
      <c r="BY20" s="51">
        <f>('City Affordability'!JK22-'City Affordability'!JK21)/'City Affordability'!JK21</f>
        <v>1.5151515151515152E-2</v>
      </c>
      <c r="BZ20" s="51">
        <f>('City Affordability'!JN22-'City Affordability'!JN21)/'City Affordability'!JN21</f>
        <v>0</v>
      </c>
      <c r="CA20" s="51">
        <f>('City Affordability'!JQ22-'City Affordability'!JQ21)/'City Affordability'!JQ21</f>
        <v>4.2105263157894736E-2</v>
      </c>
      <c r="CB20" s="51">
        <f>('City Affordability'!JS22-'City Affordability'!JS21)/'City Affordability'!JS21</f>
        <v>1.8518518518518576E-2</v>
      </c>
      <c r="CC20" s="51">
        <f>('City Affordability'!JT22-'City Affordability'!JT21)/'City Affordability'!JT21</f>
        <v>2.8403525954946187E-2</v>
      </c>
      <c r="CD20" s="81">
        <f t="shared" si="8"/>
        <v>-4.1635359104131506E-3</v>
      </c>
    </row>
    <row r="21" spans="1:82" x14ac:dyDescent="0.25">
      <c r="A21" s="78">
        <v>2005</v>
      </c>
      <c r="B21" s="51">
        <f>('City Affordability'!R23-'City Affordability'!R22)/'City Affordability'!R22</f>
        <v>9.3023255813953494E-4</v>
      </c>
      <c r="C21" s="51">
        <f>('City Affordability'!S23-'City Affordability'!S22)/'City Affordability'!S22</f>
        <v>1.2301810216816684E-2</v>
      </c>
      <c r="D21" s="51">
        <f>('City Affordability'!T23-'City Affordability'!T22)/'City Affordability'!T22</f>
        <v>1.1390237784084947E-2</v>
      </c>
      <c r="E21" s="84">
        <f>('City Affordability'!V23-'City Affordability'!V22)/'City Affordability'!V22</f>
        <v>2.6785714285714284E-2</v>
      </c>
      <c r="F21" s="84">
        <f>('City Affordability'!Y23-'City Affordability'!Y22)/'City Affordability'!Y22</f>
        <v>0</v>
      </c>
      <c r="G21" s="84">
        <f>('City Affordability'!AB23-'City Affordability'!AB22)/'City Affordability'!AB22</f>
        <v>1.3071895424836602E-2</v>
      </c>
      <c r="H21" s="84">
        <f>('City Affordability'!AD23-'City Affordability'!AD22)/'City Affordability'!AD22</f>
        <v>1.9230769230769232E-2</v>
      </c>
      <c r="I21" s="84">
        <f>('City Affordability'!AE23-'City Affordability'!AE22)/'City Affordability'!AE22</f>
        <v>1.2596899224806174E-2</v>
      </c>
      <c r="J21" s="81">
        <f t="shared" si="1"/>
        <v>2.585548172757475E-2</v>
      </c>
      <c r="K21" s="51">
        <f>('City Affordability'!AY23-'City Affordability'!AY22)/'City Affordability'!AY22</f>
        <v>1.1895321173671688E-3</v>
      </c>
      <c r="L21" s="51">
        <f>('City Affordability'!AZ23-'City Affordability'!AZ22)/'City Affordability'!AZ22</f>
        <v>1.4405446154048807E-2</v>
      </c>
      <c r="M21" s="51">
        <f>('City Affordability'!BA23-'City Affordability'!BA22)/'City Affordability'!BA22</f>
        <v>1.7247874146554328E-2</v>
      </c>
      <c r="N21" s="51">
        <f>('City Affordability'!BC23-'City Affordability'!BC22)/'City Affordability'!BC22</f>
        <v>0</v>
      </c>
      <c r="O21" s="51">
        <f>('City Affordability'!BF23-'City Affordability'!BF22)/'City Affordability'!BF22</f>
        <v>8.6956521739130436E-3</v>
      </c>
      <c r="P21" s="51">
        <f>('City Affordability'!BI23-'City Affordability'!BI22)/'City Affordability'!BI22</f>
        <v>0</v>
      </c>
      <c r="Q21" s="51">
        <f>('City Affordability'!BK23-'City Affordability'!BK22)/'City Affordability'!BK22</f>
        <v>1.9943019943020026E-2</v>
      </c>
      <c r="R21" s="51">
        <f>('City Affordability'!BL23-'City Affordability'!BL22)/'City Affordability'!BL22</f>
        <v>1.8464528668610217E-2</v>
      </c>
      <c r="S21" s="81">
        <f t="shared" si="2"/>
        <v>-1.1895321173671688E-3</v>
      </c>
      <c r="T21" s="80">
        <f>('City Affordability'!CC23-'City Affordability'!CC22)/'City Affordability'!CC22</f>
        <v>1.1895321173671688E-3</v>
      </c>
      <c r="U21" s="51">
        <f>('City Affordability'!CD23-'City Affordability'!CD22)/'City Affordability'!CD22</f>
        <v>1.4405446154048807E-2</v>
      </c>
      <c r="V21" s="51">
        <f>('City Affordability'!CE23-'City Affordability'!CE22)/'City Affordability'!CE22</f>
        <v>1.7247874146554328E-2</v>
      </c>
      <c r="W21" s="51">
        <f>('City Affordability'!CG23-'City Affordability'!CG22)/'City Affordability'!CG22</f>
        <v>0</v>
      </c>
      <c r="X21" s="51">
        <f>('City Affordability'!CJ23-'City Affordability'!CJ22)/'City Affordability'!CJ22</f>
        <v>2.9411764705882353E-2</v>
      </c>
      <c r="Y21" s="51">
        <f>('City Affordability'!CM23-'City Affordability'!CM22)/'City Affordability'!CM22</f>
        <v>8.0000000000000002E-3</v>
      </c>
      <c r="Z21" s="51">
        <f>('City Affordability'!CO23-'City Affordability'!CO22)/'City Affordability'!CO22</f>
        <v>2.06766917293232E-2</v>
      </c>
      <c r="AA21" s="51">
        <f>('City Affordability'!CP23-'City Affordability'!CP22)/'City Affordability'!CP22</f>
        <v>1.8464528668610217E-2</v>
      </c>
      <c r="AB21" s="81">
        <f t="shared" si="3"/>
        <v>-1.1895321173671688E-3</v>
      </c>
      <c r="AC21" s="80">
        <f>('City Affordability'!DM23-'City Affordability'!DM22)/'City Affordability'!DM22</f>
        <v>4.4889502762430937E-3</v>
      </c>
      <c r="AD21" s="51">
        <f>('City Affordability'!DN23-'City Affordability'!DN22)/'City Affordability'!DN22</f>
        <v>1.366099366557277E-2</v>
      </c>
      <c r="AE21" s="51">
        <f>('City Affordability'!DO23-'City Affordability'!DO22)/'City Affordability'!DO22</f>
        <v>1.9793726843363585E-2</v>
      </c>
      <c r="AF21" s="51">
        <f>('City Affordability'!DQ23-'City Affordability'!DQ22)/'City Affordability'!DQ22</f>
        <v>5.4313099041533544E-2</v>
      </c>
      <c r="AG21" s="51">
        <f>('City Affordability'!DT23-'City Affordability'!DT22)/'City Affordability'!DT22</f>
        <v>3.7735849056603772E-2</v>
      </c>
      <c r="AH21" s="51">
        <f>('City Affordability'!DW23-'City Affordability'!DW22)/'City Affordability'!DW22</f>
        <v>4.6728971962616821E-2</v>
      </c>
      <c r="AI21" s="51">
        <f>('City Affordability'!DY23-'City Affordability'!DY22)/'City Affordability'!DY22</f>
        <v>2.7000964320154263E-2</v>
      </c>
      <c r="AJ21" s="51">
        <f>('City Affordability'!DZ23-'City Affordability'!DZ22)/'City Affordability'!DZ22</f>
        <v>2.4015369836695485E-2</v>
      </c>
      <c r="AK21" s="81">
        <f t="shared" si="4"/>
        <v>4.9824148765290448E-2</v>
      </c>
      <c r="AL21" s="80">
        <f>('City Affordability'!EQ23-'City Affordability'!EQ22)/'City Affordability'!EQ22</f>
        <v>4.8471290082028598E-3</v>
      </c>
      <c r="AM21" s="51">
        <f>('City Affordability'!ER23-'City Affordability'!ER22)/'City Affordability'!ER22</f>
        <v>1.4004218526995901E-2</v>
      </c>
      <c r="AN21" s="51">
        <f>('City Affordability'!ES23-'City Affordability'!ES22)/'City Affordability'!ES22</f>
        <v>2.3737101851287058E-2</v>
      </c>
      <c r="AO21" s="51">
        <f>('City Affordability'!EU23-'City Affordability'!EU22)/'City Affordability'!EU22</f>
        <v>-2.0799999999999999E-2</v>
      </c>
      <c r="AP21" s="51">
        <f>('City Affordability'!EX23-'City Affordability'!EX22)/'City Affordability'!EX22</f>
        <v>0</v>
      </c>
      <c r="AQ21" s="51">
        <f>('City Affordability'!FA23-'City Affordability'!FA22)/'City Affordability'!FA22</f>
        <v>0</v>
      </c>
      <c r="AR21" s="51">
        <f>('City Affordability'!FC23-'City Affordability'!FC22)/'City Affordability'!FC22</f>
        <v>1.9102196752626553E-2</v>
      </c>
      <c r="AS21" s="51">
        <f>('City Affordability'!FD23-'City Affordability'!FD22)/'City Affordability'!FD22</f>
        <v>2.9922779922780005E-2</v>
      </c>
      <c r="AT21" s="81">
        <f t="shared" si="5"/>
        <v>-2.564712900820286E-2</v>
      </c>
      <c r="AU21" s="80">
        <f>('City Affordability'!FU23-'City Affordability'!FU22)/'City Affordability'!FU22</f>
        <v>4.8471290082028598E-3</v>
      </c>
      <c r="AV21" s="51">
        <f>('City Affordability'!FV23-'City Affordability'!FV22)/'City Affordability'!FV22</f>
        <v>1.4004218526995901E-2</v>
      </c>
      <c r="AW21" s="51">
        <f>('City Affordability'!FW23-'City Affordability'!FW22)/'City Affordability'!FW22</f>
        <v>2.3737101851287058E-2</v>
      </c>
      <c r="AX21" s="51">
        <f>('City Affordability'!FY23-'City Affordability'!FY22)/'City Affordability'!FY22</f>
        <v>0</v>
      </c>
      <c r="AY21" s="51">
        <f>('City Affordability'!GB23-'City Affordability'!GB22)/'City Affordability'!GB22</f>
        <v>-1.6034985422740525E-2</v>
      </c>
      <c r="AZ21" s="51">
        <f>('City Affordability'!GE23-'City Affordability'!GE22)/'City Affordability'!GE22</f>
        <v>-6.2500000000000003E-3</v>
      </c>
      <c r="BA21" s="51">
        <f>('City Affordability'!GG23-'City Affordability'!GG22)/'City Affordability'!GG22</f>
        <v>2.2009569377990403E-2</v>
      </c>
      <c r="BB21" s="51">
        <f>('City Affordability'!GH23-'City Affordability'!GH22)/'City Affordability'!GH22</f>
        <v>2.9922779922780005E-2</v>
      </c>
      <c r="BC21" s="81">
        <f t="shared" si="6"/>
        <v>-4.8471290082028598E-3</v>
      </c>
      <c r="BD21" s="80">
        <f>('City Affordability'!GY23-'City Affordability'!GY22)/'City Affordability'!GY22</f>
        <v>4.8471290082028598E-3</v>
      </c>
      <c r="BE21" s="51">
        <f>('City Affordability'!GZ23-'City Affordability'!GZ22)/'City Affordability'!GZ22</f>
        <v>1.4004218526995901E-2</v>
      </c>
      <c r="BF21" s="51">
        <f>('City Affordability'!HA23-'City Affordability'!HA22)/'City Affordability'!HA22</f>
        <v>2.3737101851287058E-2</v>
      </c>
      <c r="BG21" s="51">
        <f>('City Affordability'!HC23-'City Affordability'!HC22)/'City Affordability'!HC22</f>
        <v>-4.6511627906976744E-2</v>
      </c>
      <c r="BH21" s="51">
        <f>('City Affordability'!HF23-'City Affordability'!HF22)/'City Affordability'!HF22</f>
        <v>-8.8495575221238937E-3</v>
      </c>
      <c r="BI21" s="51">
        <f>('City Affordability'!HI23-'City Affordability'!HI22)/'City Affordability'!HI22</f>
        <v>-5.7971014492753624E-3</v>
      </c>
      <c r="BJ21" s="51">
        <f>('City Affordability'!HK23-'City Affordability'!HK22)/'City Affordability'!HK22</f>
        <v>2.1988527724665502E-2</v>
      </c>
      <c r="BK21" s="51">
        <f>('City Affordability'!HL23-'City Affordability'!HL22)/'City Affordability'!HL22</f>
        <v>2.9922779922780005E-2</v>
      </c>
      <c r="BL21" s="81">
        <f t="shared" si="7"/>
        <v>-5.1358756915179604E-2</v>
      </c>
      <c r="BM21" s="80">
        <f>('City Affordability'!IC23-'City Affordability'!IC22)/'City Affordability'!IC22</f>
        <v>8.4192190448541156E-3</v>
      </c>
      <c r="BN21" s="51">
        <f>('City Affordability'!ID23-'City Affordability'!ID22)/'City Affordability'!ID22</f>
        <v>7.0804757598942697E-2</v>
      </c>
      <c r="BO21" s="51">
        <f>('City Affordability'!IE23-'City Affordability'!IE22)/'City Affordability'!IE22</f>
        <v>0.11621607924789135</v>
      </c>
      <c r="BP21" s="51">
        <f>('City Affordability'!IG23-'City Affordability'!IG22)/'City Affordability'!IG22</f>
        <v>4.1666666666666664E-2</v>
      </c>
      <c r="BQ21" s="51">
        <f>('City Affordability'!IJ23-'City Affordability'!IJ22)/'City Affordability'!IJ22</f>
        <v>6.25E-2</v>
      </c>
      <c r="BR21" s="51">
        <f>('City Affordability'!IM23-'City Affordability'!IM22)/'City Affordability'!IM22</f>
        <v>4.3478260869565216E-2</v>
      </c>
      <c r="BS21" s="51">
        <f>('City Affordability'!IO23-'City Affordability'!IO22)/'City Affordability'!IO22</f>
        <v>2.2030651340996139E-2</v>
      </c>
      <c r="BT21" s="51">
        <f>('City Affordability'!IP23-'City Affordability'!IP22)/'City Affordability'!IP22</f>
        <v>2.6666666666666641E-2</v>
      </c>
      <c r="BU21" s="81">
        <f t="shared" si="9"/>
        <v>3.3247447621812545E-2</v>
      </c>
      <c r="BV21" s="80">
        <f>('City Affordability'!JG23-'City Affordability'!JG22)/'City Affordability'!JG22</f>
        <v>8.4192190448541156E-3</v>
      </c>
      <c r="BW21" s="51">
        <f>('City Affordability'!JH23-'City Affordability'!JH22)/'City Affordability'!JH22</f>
        <v>7.0804757598942697E-2</v>
      </c>
      <c r="BX21" s="51">
        <f>('City Affordability'!JI23-'City Affordability'!JI22)/'City Affordability'!JI22</f>
        <v>0.11621607924789135</v>
      </c>
      <c r="BY21" s="51">
        <f>('City Affordability'!JK23-'City Affordability'!JK22)/'City Affordability'!JK22</f>
        <v>4.4776119402985072E-2</v>
      </c>
      <c r="BZ21" s="51">
        <f>('City Affordability'!JN23-'City Affordability'!JN22)/'City Affordability'!JN22</f>
        <v>6.25E-2</v>
      </c>
      <c r="CA21" s="51">
        <f>('City Affordability'!JQ23-'City Affordability'!JQ22)/'City Affordability'!JQ22</f>
        <v>3.0303030303030304E-2</v>
      </c>
      <c r="CB21" s="51">
        <f>('City Affordability'!JS23-'City Affordability'!JS22)/'City Affordability'!JS22</f>
        <v>2.2966507177033548E-2</v>
      </c>
      <c r="CC21" s="51">
        <f>('City Affordability'!JT23-'City Affordability'!JT22)/'City Affordability'!JT22</f>
        <v>2.6666666666666641E-2</v>
      </c>
      <c r="CD21" s="81">
        <f t="shared" si="8"/>
        <v>3.6356900358130953E-2</v>
      </c>
    </row>
    <row r="22" spans="1:82" x14ac:dyDescent="0.25">
      <c r="A22" s="78">
        <v>2006</v>
      </c>
      <c r="B22" s="51">
        <f>('City Affordability'!R24-'City Affordability'!R23)/'City Affordability'!R23</f>
        <v>5.421313506815366E-4</v>
      </c>
      <c r="C22" s="51">
        <f>('City Affordability'!S24-'City Affordability'!S23)/'City Affordability'!S23</f>
        <v>7.0295584443889975E-2</v>
      </c>
      <c r="D22" s="51">
        <f>('City Affordability'!T24-'City Affordability'!T23)/'City Affordability'!T23</f>
        <v>4.039002041623127E-2</v>
      </c>
      <c r="E22" s="84">
        <f>('City Affordability'!V24-'City Affordability'!V23)/'City Affordability'!V23</f>
        <v>3.4782608695652174E-2</v>
      </c>
      <c r="F22" s="84">
        <f>('City Affordability'!Y24-'City Affordability'!Y23)/'City Affordability'!Y23</f>
        <v>4.6153846153846156E-2</v>
      </c>
      <c r="G22" s="84">
        <f>('City Affordability'!AB24-'City Affordability'!AB23)/'City Affordability'!AB23</f>
        <v>3.2258064516129031E-2</v>
      </c>
      <c r="H22" s="84">
        <f>('City Affordability'!AD24-'City Affordability'!AD23)/'City Affordability'!AD23</f>
        <v>1.8867924528301886E-2</v>
      </c>
      <c r="I22" s="84">
        <f>('City Affordability'!AE24-'City Affordability'!AE23)/'City Affordability'!AE23</f>
        <v>1.9138755980861243E-2</v>
      </c>
      <c r="J22" s="81">
        <f t="shared" si="1"/>
        <v>3.4240477344970641E-2</v>
      </c>
      <c r="K22" s="51">
        <f>('City Affordability'!AY24-'City Affordability'!AY23)/'City Affordability'!AY23</f>
        <v>7.9900990099009903E-2</v>
      </c>
      <c r="L22" s="51">
        <f>('City Affordability'!AZ24-'City Affordability'!AZ23)/'City Affordability'!AZ23</f>
        <v>0.14453188382281357</v>
      </c>
      <c r="M22" s="51">
        <f>('City Affordability'!BA24-'City Affordability'!BA23)/'City Affordability'!BA23</f>
        <v>0.12001333538493109</v>
      </c>
      <c r="N22" s="51">
        <f>('City Affordability'!BC24-'City Affordability'!BC23)/'City Affordability'!BC23</f>
        <v>0.1111111111111111</v>
      </c>
      <c r="O22" s="51">
        <f>('City Affordability'!BF24-'City Affordability'!BF23)/'City Affordability'!BF23</f>
        <v>7.7586206896551727E-2</v>
      </c>
      <c r="P22" s="51">
        <f>('City Affordability'!BI24-'City Affordability'!BI23)/'City Affordability'!BI23</f>
        <v>0.10714285714285714</v>
      </c>
      <c r="Q22" s="51">
        <f>('City Affordability'!BK24-'City Affordability'!BK23)/'City Affordability'!BK23</f>
        <v>4.562383612662934E-2</v>
      </c>
      <c r="R22" s="51">
        <f>('City Affordability'!BL24-'City Affordability'!BL23)/'City Affordability'!BL23</f>
        <v>2.8625954198473282E-2</v>
      </c>
      <c r="S22" s="81">
        <f t="shared" si="2"/>
        <v>3.1210121012101202E-2</v>
      </c>
      <c r="T22" s="80">
        <f>('City Affordability'!CC24-'City Affordability'!CC23)/'City Affordability'!CC23</f>
        <v>7.9900990099009903E-2</v>
      </c>
      <c r="U22" s="51">
        <f>('City Affordability'!CD24-'City Affordability'!CD23)/'City Affordability'!CD23</f>
        <v>0.14453188382281357</v>
      </c>
      <c r="V22" s="51">
        <f>('City Affordability'!CE24-'City Affordability'!CE23)/'City Affordability'!CE23</f>
        <v>0.12001333538493109</v>
      </c>
      <c r="W22" s="51">
        <f>('City Affordability'!CG24-'City Affordability'!CG23)/'City Affordability'!CG23</f>
        <v>5.8823529411764705E-2</v>
      </c>
      <c r="X22" s="51">
        <f>('City Affordability'!CJ24-'City Affordability'!CJ23)/'City Affordability'!CJ23</f>
        <v>4.7619047619047616E-2</v>
      </c>
      <c r="Y22" s="51">
        <f>('City Affordability'!CM24-'City Affordability'!CM23)/'City Affordability'!CM23</f>
        <v>6.3492063492063489E-2</v>
      </c>
      <c r="Z22" s="51">
        <f>('City Affordability'!CO24-'City Affordability'!CO23)/'City Affordability'!CO23</f>
        <v>3.1307550644567271E-2</v>
      </c>
      <c r="AA22" s="51">
        <f>('City Affordability'!CP24-'City Affordability'!CP23)/'City Affordability'!CP23</f>
        <v>2.8625954198473282E-2</v>
      </c>
      <c r="AB22" s="81">
        <f t="shared" si="3"/>
        <v>-2.1077460687245198E-2</v>
      </c>
      <c r="AC22" s="80">
        <f>('City Affordability'!DM24-'City Affordability'!DM23)/'City Affordability'!DM23</f>
        <v>6.0158129941560669E-4</v>
      </c>
      <c r="AD22" s="51">
        <f>('City Affordability'!DN24-'City Affordability'!DN23)/'City Affordability'!DN23</f>
        <v>7.3820207800030083E-2</v>
      </c>
      <c r="AE22" s="51">
        <f>('City Affordability'!DO24-'City Affordability'!DO23)/'City Affordability'!DO23</f>
        <v>3.6277447561035514E-2</v>
      </c>
      <c r="AF22" s="51">
        <f>('City Affordability'!DQ24-'City Affordability'!DQ23)/'City Affordability'!DQ23</f>
        <v>4.5454545454545456E-2</v>
      </c>
      <c r="AG22" s="51">
        <f>('City Affordability'!DT24-'City Affordability'!DT23)/'City Affordability'!DT23</f>
        <v>2.2727272727272728E-2</v>
      </c>
      <c r="AH22" s="51">
        <f>('City Affordability'!DW24-'City Affordability'!DW23)/'City Affordability'!DW23</f>
        <v>3.5714285714285712E-2</v>
      </c>
      <c r="AI22" s="51">
        <f>('City Affordability'!DY24-'City Affordability'!DY23)/'City Affordability'!DY23</f>
        <v>1.8779342723004695E-2</v>
      </c>
      <c r="AJ22" s="51">
        <f>('City Affordability'!DZ24-'City Affordability'!DZ23)/'City Affordability'!DZ23</f>
        <v>2.1575984990619246E-2</v>
      </c>
      <c r="AK22" s="81">
        <f t="shared" si="4"/>
        <v>4.4852964155129849E-2</v>
      </c>
      <c r="AL22" s="80">
        <f>('City Affordability'!EQ24-'City Affordability'!EQ23)/'City Affordability'!EQ23</f>
        <v>6.9216497787926356E-3</v>
      </c>
      <c r="AM22" s="51">
        <f>('City Affordability'!ER24-'City Affordability'!ER23)/'City Affordability'!ER23</f>
        <v>7.49276866652826E-2</v>
      </c>
      <c r="AN22" s="51">
        <f>('City Affordability'!ES24-'City Affordability'!ES23)/'City Affordability'!ES23</f>
        <v>4.4193347839602139E-2</v>
      </c>
      <c r="AO22" s="51">
        <f>('City Affordability'!EU24-'City Affordability'!EU23)/'City Affordability'!EU23</f>
        <v>2.1241830065359478E-2</v>
      </c>
      <c r="AP22" s="51">
        <f>('City Affordability'!EX24-'City Affordability'!EX23)/'City Affordability'!EX23</f>
        <v>6.4516129032258064E-3</v>
      </c>
      <c r="AQ22" s="51">
        <f>('City Affordability'!FA24-'City Affordability'!FA23)/'City Affordability'!FA23</f>
        <v>0</v>
      </c>
      <c r="AR22" s="51">
        <f>('City Affordability'!FC24-'City Affordability'!FC23)/'City Affordability'!FC23</f>
        <v>1.5932521087160288E-2</v>
      </c>
      <c r="AS22" s="51">
        <f>('City Affordability'!FD24-'City Affordability'!FD23)/'City Affordability'!FD23</f>
        <v>2.1555763823805033E-2</v>
      </c>
      <c r="AT22" s="81">
        <f t="shared" si="5"/>
        <v>1.4320180286566841E-2</v>
      </c>
      <c r="AU22" s="80">
        <f>('City Affordability'!FU24-'City Affordability'!FU23)/'City Affordability'!FU23</f>
        <v>6.9216497787926356E-3</v>
      </c>
      <c r="AV22" s="51">
        <f>('City Affordability'!FV24-'City Affordability'!FV23)/'City Affordability'!FV23</f>
        <v>7.49276866652826E-2</v>
      </c>
      <c r="AW22" s="51">
        <f>('City Affordability'!FW24-'City Affordability'!FW23)/'City Affordability'!FW23</f>
        <v>4.4193347839602139E-2</v>
      </c>
      <c r="AX22" s="51">
        <f>('City Affordability'!FY24-'City Affordability'!FY23)/'City Affordability'!FY23</f>
        <v>8.9285714285714281E-3</v>
      </c>
      <c r="AY22" s="51">
        <f>('City Affordability'!GB24-'City Affordability'!GB23)/'City Affordability'!GB23</f>
        <v>1.4814814814814815E-2</v>
      </c>
      <c r="AZ22" s="51">
        <f>('City Affordability'!GE24-'City Affordability'!GE23)/'City Affordability'!GE23</f>
        <v>6.2893081761006293E-3</v>
      </c>
      <c r="BA22" s="51">
        <f>('City Affordability'!GG24-'City Affordability'!GG23)/'City Affordability'!GG23</f>
        <v>1.6853932584269638E-2</v>
      </c>
      <c r="BB22" s="51">
        <f>('City Affordability'!GH24-'City Affordability'!GH23)/'City Affordability'!GH23</f>
        <v>2.1555763823805033E-2</v>
      </c>
      <c r="BC22" s="81">
        <f t="shared" si="6"/>
        <v>2.0069216497787925E-3</v>
      </c>
      <c r="BD22" s="80">
        <f>('City Affordability'!GY24-'City Affordability'!GY23)/'City Affordability'!GY23</f>
        <v>6.9216497787926356E-3</v>
      </c>
      <c r="BE22" s="51">
        <f>('City Affordability'!GZ24-'City Affordability'!GZ23)/'City Affordability'!GZ23</f>
        <v>7.49276866652826E-2</v>
      </c>
      <c r="BF22" s="51">
        <f>('City Affordability'!HA24-'City Affordability'!HA23)/'City Affordability'!HA23</f>
        <v>4.4193347839602139E-2</v>
      </c>
      <c r="BG22" s="51">
        <f>('City Affordability'!HC24-'City Affordability'!HC23)/'City Affordability'!HC23</f>
        <v>3.6585365853658534E-2</v>
      </c>
      <c r="BH22" s="51">
        <f>('City Affordability'!HF24-'City Affordability'!HF23)/'City Affordability'!HF23</f>
        <v>0</v>
      </c>
      <c r="BI22" s="51">
        <f>('City Affordability'!HI24-'City Affordability'!HI23)/'City Affordability'!HI23</f>
        <v>1.8950437317784258E-2</v>
      </c>
      <c r="BJ22" s="51">
        <f>('City Affordability'!HK24-'City Affordability'!HK23)/'City Affordability'!HK23</f>
        <v>1.7773620205799732E-2</v>
      </c>
      <c r="BK22" s="51">
        <f>('City Affordability'!HL24-'City Affordability'!HL23)/'City Affordability'!HL23</f>
        <v>2.1555763823805033E-2</v>
      </c>
      <c r="BL22" s="81">
        <f t="shared" si="7"/>
        <v>2.9663716074865898E-2</v>
      </c>
      <c r="BM22" s="80">
        <f>('City Affordability'!IC24-'City Affordability'!IC23)/'City Affordability'!IC23</f>
        <v>1.1881387649345036E-2</v>
      </c>
      <c r="BN22" s="51">
        <f>('City Affordability'!ID24-'City Affordability'!ID23)/'City Affordability'!ID23</f>
        <v>7.3891715210692419E-2</v>
      </c>
      <c r="BO22" s="51">
        <f>('City Affordability'!IE24-'City Affordability'!IE23)/'City Affordability'!IE23</f>
        <v>4.5377704791344668E-2</v>
      </c>
      <c r="BP22" s="51">
        <f>('City Affordability'!IG24-'City Affordability'!IG23)/'City Affordability'!IG23</f>
        <v>2.6666666666666668E-2</v>
      </c>
      <c r="BQ22" s="51">
        <f>('City Affordability'!IJ24-'City Affordability'!IJ23)/'City Affordability'!IJ23</f>
        <v>5.8823529411764705E-2</v>
      </c>
      <c r="BR22" s="51">
        <f>('City Affordability'!IM24-'City Affordability'!IM23)/'City Affordability'!IM23</f>
        <v>4.1666666666666664E-2</v>
      </c>
      <c r="BS22" s="51">
        <f>('City Affordability'!IO24-'City Affordability'!IO23)/'City Affordability'!IO23</f>
        <v>1.7806935332708447E-2</v>
      </c>
      <c r="BT22" s="51">
        <f>('City Affordability'!IP24-'City Affordability'!IP23)/'City Affordability'!IP23</f>
        <v>2.8756957328385981E-2</v>
      </c>
      <c r="BU22" s="81">
        <f t="shared" si="9"/>
        <v>1.4785279017321632E-2</v>
      </c>
      <c r="BV22" s="80">
        <f>('City Affordability'!JG24-'City Affordability'!JG23)/'City Affordability'!JG23</f>
        <v>1.1881387649345036E-2</v>
      </c>
      <c r="BW22" s="51">
        <f>('City Affordability'!JH24-'City Affordability'!JH23)/'City Affordability'!JH23</f>
        <v>7.3891715210692419E-2</v>
      </c>
      <c r="BX22" s="51">
        <f>('City Affordability'!JI24-'City Affordability'!JI23)/'City Affordability'!JI23</f>
        <v>4.5377704791344668E-2</v>
      </c>
      <c r="BY22" s="51">
        <f>('City Affordability'!JK24-'City Affordability'!JK23)/'City Affordability'!JK23</f>
        <v>5.7142857142857141E-2</v>
      </c>
      <c r="BZ22" s="51">
        <f>('City Affordability'!JN24-'City Affordability'!JN23)/'City Affordability'!JN23</f>
        <v>5.8823529411764705E-2</v>
      </c>
      <c r="CA22" s="51">
        <f>('City Affordability'!JQ24-'City Affordability'!JQ23)/'City Affordability'!JQ23</f>
        <v>3.9215686274509803E-2</v>
      </c>
      <c r="CB22" s="51">
        <f>('City Affordability'!JS24-'City Affordability'!JS23)/'City Affordability'!JS23</f>
        <v>1.6838166510757691E-2</v>
      </c>
      <c r="CC22" s="51">
        <f>('City Affordability'!JT24-'City Affordability'!JT23)/'City Affordability'!JT23</f>
        <v>2.8756957328385981E-2</v>
      </c>
      <c r="CD22" s="81">
        <f t="shared" si="8"/>
        <v>4.5261469493512105E-2</v>
      </c>
    </row>
    <row r="23" spans="1:82" x14ac:dyDescent="0.25">
      <c r="A23" s="78">
        <v>2007</v>
      </c>
      <c r="B23" s="51">
        <f>('City Affordability'!R25-'City Affordability'!R24)/'City Affordability'!R24</f>
        <v>0.14010372319838996</v>
      </c>
      <c r="C23" s="51">
        <f>('City Affordability'!S25-'City Affordability'!S24)/'City Affordability'!S24</f>
        <v>8.7177226823432333E-2</v>
      </c>
      <c r="D23" s="51">
        <f>('City Affordability'!T25-'City Affordability'!T24)/'City Affordability'!T24</f>
        <v>5.5748813342820704E-2</v>
      </c>
      <c r="E23" s="84">
        <f>('City Affordability'!V25-'City Affordability'!V24)/'City Affordability'!V24</f>
        <v>2.5210084033613446E-2</v>
      </c>
      <c r="F23" s="84">
        <f>('City Affordability'!Y25-'City Affordability'!Y24)/'City Affordability'!Y24</f>
        <v>1.4705882352941176E-2</v>
      </c>
      <c r="G23" s="84">
        <f>('City Affordability'!AB25-'City Affordability'!AB24)/'City Affordability'!AB24</f>
        <v>1.2500000000000001E-2</v>
      </c>
      <c r="H23" s="84">
        <f>('City Affordability'!AD25-'City Affordability'!AD24)/'City Affordability'!AD24</f>
        <v>2.0370370370370396E-2</v>
      </c>
      <c r="I23" s="84">
        <f>('City Affordability'!AE25-'City Affordability'!AE24)/'City Affordability'!AE24</f>
        <v>2.6291079812206547E-2</v>
      </c>
      <c r="J23" s="81">
        <f t="shared" si="1"/>
        <v>-0.11489363916477652</v>
      </c>
      <c r="K23" s="51">
        <f>('City Affordability'!AY25-'City Affordability'!AY24)/'City Affordability'!AY24</f>
        <v>-7.2430549188594484E-2</v>
      </c>
      <c r="L23" s="51">
        <f>('City Affordability'!AZ25-'City Affordability'!AZ24)/'City Affordability'!AZ24</f>
        <v>-2.8640085061137754E-2</v>
      </c>
      <c r="M23" s="51">
        <f>('City Affordability'!BA25-'City Affordability'!BA24)/'City Affordability'!BA24</f>
        <v>-6.9516277493600301E-2</v>
      </c>
      <c r="N23" s="51">
        <f>('City Affordability'!BC25-'City Affordability'!BC24)/'City Affordability'!BC24</f>
        <v>0.1</v>
      </c>
      <c r="O23" s="51">
        <f>('City Affordability'!BF25-'City Affordability'!BF24)/'City Affordability'!BF24</f>
        <v>0.16</v>
      </c>
      <c r="P23" s="51">
        <f>('City Affordability'!BI25-'City Affordability'!BI24)/'City Affordability'!BI24</f>
        <v>0.13548387096774195</v>
      </c>
      <c r="Q23" s="51">
        <f>('City Affordability'!BK25-'City Affordability'!BK24)/'City Affordability'!BK24</f>
        <v>5.0756901157613561E-2</v>
      </c>
      <c r="R23" s="51">
        <f>('City Affordability'!BL25-'City Affordability'!BL24)/'City Affordability'!BL24</f>
        <v>3.3395176252319192E-2</v>
      </c>
      <c r="S23" s="81">
        <f t="shared" si="2"/>
        <v>0.17243054918859449</v>
      </c>
      <c r="T23" s="80">
        <f>('City Affordability'!CC25-'City Affordability'!CC24)/'City Affordability'!CC24</f>
        <v>-7.2430549188594484E-2</v>
      </c>
      <c r="U23" s="51">
        <f>('City Affordability'!CD25-'City Affordability'!CD24)/'City Affordability'!CD24</f>
        <v>-2.8640085061137754E-2</v>
      </c>
      <c r="V23" s="51">
        <f>('City Affordability'!CE25-'City Affordability'!CE24)/'City Affordability'!CE24</f>
        <v>-6.9516277493600301E-2</v>
      </c>
      <c r="W23" s="51">
        <f>('City Affordability'!CG25-'City Affordability'!CG24)/'City Affordability'!CG24</f>
        <v>0.15333333333333332</v>
      </c>
      <c r="X23" s="51">
        <f>('City Affordability'!CJ25-'City Affordability'!CJ24)/'City Affordability'!CJ24</f>
        <v>0.13636363636363635</v>
      </c>
      <c r="Y23" s="51">
        <f>('City Affordability'!CM25-'City Affordability'!CM24)/'City Affordability'!CM24</f>
        <v>0.11940298507462686</v>
      </c>
      <c r="Z23" s="51">
        <f>('City Affordability'!CO25-'City Affordability'!CO24)/'City Affordability'!CO24</f>
        <v>4.8214285714285765E-2</v>
      </c>
      <c r="AA23" s="51">
        <f>('City Affordability'!CP25-'City Affordability'!CP24)/'City Affordability'!CP24</f>
        <v>3.3395176252319192E-2</v>
      </c>
      <c r="AB23" s="81">
        <f t="shared" si="3"/>
        <v>0.22576388252192781</v>
      </c>
      <c r="AC23" s="80">
        <f>('City Affordability'!DM25-'City Affordability'!DM24)/'City Affordability'!DM24</f>
        <v>8.5888516705316502E-4</v>
      </c>
      <c r="AD23" s="51">
        <f>('City Affordability'!DN25-'City Affordability'!DN24)/'City Affordability'!DN24</f>
        <v>2.8145175313129281E-2</v>
      </c>
      <c r="AE23" s="51">
        <f>('City Affordability'!DO25-'City Affordability'!DO24)/'City Affordability'!DO24</f>
        <v>3.8396814486501862E-3</v>
      </c>
      <c r="AF23" s="51">
        <f>('City Affordability'!DQ25-'City Affordability'!DQ24)/'City Affordability'!DQ24</f>
        <v>5.7971014492753624E-2</v>
      </c>
      <c r="AG23" s="51">
        <f>('City Affordability'!DT25-'City Affordability'!DT24)/'City Affordability'!DT24</f>
        <v>5.5555555555555552E-2</v>
      </c>
      <c r="AH23" s="51">
        <f>('City Affordability'!DW25-'City Affordability'!DW24)/'City Affordability'!DW24</f>
        <v>5.3448275862068968E-2</v>
      </c>
      <c r="AI23" s="51">
        <f>('City Affordability'!DY25-'City Affordability'!DY24)/'City Affordability'!DY24</f>
        <v>2.1198156682027625E-2</v>
      </c>
      <c r="AJ23" s="51">
        <f>('City Affordability'!DZ25-'City Affordability'!DZ24)/'City Affordability'!DZ24</f>
        <v>3.1221303948576595E-2</v>
      </c>
      <c r="AK23" s="81">
        <f t="shared" si="4"/>
        <v>5.7112129325700457E-2</v>
      </c>
      <c r="AL23" s="80">
        <f>('City Affordability'!EQ25-'City Affordability'!EQ24)/'City Affordability'!EQ24</f>
        <v>2.0976543122386792E-2</v>
      </c>
      <c r="AM23" s="51">
        <f>('City Affordability'!ER25-'City Affordability'!ER24)/'City Affordability'!ER24</f>
        <v>5.8303902849145564E-2</v>
      </c>
      <c r="AN23" s="51">
        <f>('City Affordability'!ES25-'City Affordability'!ES24)/'City Affordability'!ES24</f>
        <v>4.479082630530748E-2</v>
      </c>
      <c r="AO23" s="51">
        <f>('City Affordability'!EU25-'City Affordability'!EU24)/'City Affordability'!EU24</f>
        <v>0</v>
      </c>
      <c r="AP23" s="51">
        <f>('City Affordability'!EX25-'City Affordability'!EX24)/'City Affordability'!EX24</f>
        <v>-6.41025641025641E-3</v>
      </c>
      <c r="AQ23" s="51">
        <f>('City Affordability'!FA25-'City Affordability'!FA24)/'City Affordability'!FA24</f>
        <v>0</v>
      </c>
      <c r="AR23" s="51">
        <f>('City Affordability'!FC25-'City Affordability'!FC24)/'City Affordability'!FC24</f>
        <v>1.9372693726937215E-2</v>
      </c>
      <c r="AS23" s="51">
        <f>('City Affordability'!FD25-'City Affordability'!FD24)/'City Affordability'!FD24</f>
        <v>2.5688073394495387E-2</v>
      </c>
      <c r="AT23" s="81">
        <f t="shared" si="5"/>
        <v>-2.0976543122386792E-2</v>
      </c>
      <c r="AU23" s="80">
        <f>('City Affordability'!FU25-'City Affordability'!FU24)/'City Affordability'!FU24</f>
        <v>2.0976543122386792E-2</v>
      </c>
      <c r="AV23" s="51">
        <f>('City Affordability'!FV25-'City Affordability'!FV24)/'City Affordability'!FV24</f>
        <v>5.8303902849145564E-2</v>
      </c>
      <c r="AW23" s="51">
        <f>('City Affordability'!FW25-'City Affordability'!FW24)/'City Affordability'!FW24</f>
        <v>4.479082630530748E-2</v>
      </c>
      <c r="AX23" s="51">
        <f>('City Affordability'!FY25-'City Affordability'!FY24)/'City Affordability'!FY24</f>
        <v>1.7699115044247787E-2</v>
      </c>
      <c r="AY23" s="51">
        <f>('City Affordability'!GB25-'City Affordability'!GB24)/'City Affordability'!GB24</f>
        <v>2.1897810218978103E-2</v>
      </c>
      <c r="AZ23" s="51">
        <f>('City Affordability'!GE25-'City Affordability'!GE24)/'City Affordability'!GE24</f>
        <v>3.125E-2</v>
      </c>
      <c r="BA23" s="51">
        <f>('City Affordability'!GG25-'City Affordability'!GG24)/'City Affordability'!GG24</f>
        <v>1.9337016574585714E-2</v>
      </c>
      <c r="BB23" s="51">
        <f>('City Affordability'!GH25-'City Affordability'!GH24)/'City Affordability'!GH24</f>
        <v>2.5688073394495387E-2</v>
      </c>
      <c r="BC23" s="81">
        <f t="shared" si="6"/>
        <v>-3.2774280781390046E-3</v>
      </c>
      <c r="BD23" s="80">
        <f>('City Affordability'!GY25-'City Affordability'!GY24)/'City Affordability'!GY24</f>
        <v>2.0976543122386792E-2</v>
      </c>
      <c r="BE23" s="51">
        <f>('City Affordability'!GZ25-'City Affordability'!GZ24)/'City Affordability'!GZ24</f>
        <v>5.8303902849145564E-2</v>
      </c>
      <c r="BF23" s="51">
        <f>('City Affordability'!HA25-'City Affordability'!HA24)/'City Affordability'!HA24</f>
        <v>4.479082630530748E-2</v>
      </c>
      <c r="BG23" s="51">
        <f>('City Affordability'!HC25-'City Affordability'!HC24)/'City Affordability'!HC24</f>
        <v>3.5294117647058823E-2</v>
      </c>
      <c r="BH23" s="51">
        <f>('City Affordability'!HF25-'City Affordability'!HF24)/'City Affordability'!HF24</f>
        <v>1.2500000000000001E-2</v>
      </c>
      <c r="BI23" s="51">
        <f>('City Affordability'!HI25-'City Affordability'!HI24)/'City Affordability'!HI24</f>
        <v>1.4306151645207439E-3</v>
      </c>
      <c r="BJ23" s="51">
        <f>('City Affordability'!HK25-'City Affordability'!HK24)/'City Affordability'!HK24</f>
        <v>1.8382352941176471E-2</v>
      </c>
      <c r="BK23" s="51">
        <f>('City Affordability'!HL25-'City Affordability'!HL24)/'City Affordability'!HL24</f>
        <v>2.5688073394495387E-2</v>
      </c>
      <c r="BL23" s="81">
        <f t="shared" si="7"/>
        <v>1.4317574524672031E-2</v>
      </c>
      <c r="BM23" s="80">
        <f>('City Affordability'!IC25-'City Affordability'!IC24)/'City Affordability'!IC24</f>
        <v>9.9465967901171438E-3</v>
      </c>
      <c r="BN23" s="51">
        <f>('City Affordability'!ID25-'City Affordability'!ID24)/'City Affordability'!ID24</f>
        <v>3.2381028421559453E-2</v>
      </c>
      <c r="BO23" s="51">
        <f>('City Affordability'!IE25-'City Affordability'!IE24)/'City Affordability'!IE24</f>
        <v>1.136599902973179E-2</v>
      </c>
      <c r="BP23" s="51">
        <f>('City Affordability'!IG25-'City Affordability'!IG24)/'City Affordability'!IG24</f>
        <v>2.5974025974025976E-2</v>
      </c>
      <c r="BQ23" s="51">
        <f>('City Affordability'!IJ25-'City Affordability'!IJ24)/'City Affordability'!IJ24</f>
        <v>0</v>
      </c>
      <c r="BR23" s="51">
        <f>('City Affordability'!IM25-'City Affordability'!IM24)/'City Affordability'!IM24</f>
        <v>0.02</v>
      </c>
      <c r="BS23" s="51">
        <f>('City Affordability'!IO25-'City Affordability'!IO24)/'City Affordability'!IO24</f>
        <v>1.5653775322283636E-2</v>
      </c>
      <c r="BT23" s="51">
        <f>('City Affordability'!IP25-'City Affordability'!IP24)/'City Affordability'!IP24</f>
        <v>2.2542831379621278E-2</v>
      </c>
      <c r="BU23" s="81">
        <f t="shared" si="9"/>
        <v>1.6027429183908832E-2</v>
      </c>
      <c r="BV23" s="80">
        <f>('City Affordability'!JG25-'City Affordability'!JG24)/'City Affordability'!JG24</f>
        <v>9.9465967901171438E-3</v>
      </c>
      <c r="BW23" s="51">
        <f>('City Affordability'!JH25-'City Affordability'!JH24)/'City Affordability'!JH24</f>
        <v>3.2381028421559453E-2</v>
      </c>
      <c r="BX23" s="51">
        <f>('City Affordability'!JI25-'City Affordability'!JI24)/'City Affordability'!JI24</f>
        <v>1.136599902973179E-2</v>
      </c>
      <c r="BY23" s="51">
        <f>('City Affordability'!JK25-'City Affordability'!JK24)/'City Affordability'!JK24</f>
        <v>2.7027027027027029E-2</v>
      </c>
      <c r="BZ23" s="51">
        <f>('City Affordability'!JN25-'City Affordability'!JN24)/'City Affordability'!JN24</f>
        <v>-4.4444444444444444E-3</v>
      </c>
      <c r="CA23" s="51">
        <f>('City Affordability'!JQ25-'City Affordability'!JQ24)/'City Affordability'!JQ24</f>
        <v>2.8301886792452831E-2</v>
      </c>
      <c r="CB23" s="51">
        <f>('City Affordability'!JS25-'City Affordability'!JS24)/'City Affordability'!JS24</f>
        <v>1.2879484820607096E-2</v>
      </c>
      <c r="CC23" s="51">
        <f>('City Affordability'!JT25-'City Affordability'!JT24)/'City Affordability'!JT24</f>
        <v>2.2542831379621278E-2</v>
      </c>
      <c r="CD23" s="81">
        <f t="shared" si="8"/>
        <v>1.7080430236909885E-2</v>
      </c>
    </row>
    <row r="24" spans="1:82" x14ac:dyDescent="0.25">
      <c r="A24" s="78">
        <v>2008</v>
      </c>
      <c r="B24" s="51">
        <f>('City Affordability'!R26-'City Affordability'!R25)/'City Affordability'!R25</f>
        <v>5.499355013918121E-2</v>
      </c>
      <c r="C24" s="51">
        <f>('City Affordability'!S26-'City Affordability'!S25)/'City Affordability'!S25</f>
        <v>3.564294454788898E-2</v>
      </c>
      <c r="D24" s="51">
        <f>('City Affordability'!T26-'City Affordability'!T25)/'City Affordability'!T25</f>
        <v>3.6139440060544648E-2</v>
      </c>
      <c r="E24" s="84">
        <f>('City Affordability'!V26-'City Affordability'!V25)/'City Affordability'!V25</f>
        <v>2.4590163934426229E-2</v>
      </c>
      <c r="F24" s="84">
        <f>('City Affordability'!Y26-'City Affordability'!Y25)/'City Affordability'!Y25</f>
        <v>4.3478260869565216E-2</v>
      </c>
      <c r="G24" s="84">
        <f>('City Affordability'!AB26-'City Affordability'!AB25)/'City Affordability'!AB25</f>
        <v>4.9382716049382713E-2</v>
      </c>
      <c r="H24" s="84">
        <f>('City Affordability'!AD26-'City Affordability'!AD25)/'City Affordability'!AD25</f>
        <v>2.3593466424682342E-2</v>
      </c>
      <c r="I24" s="84">
        <f>('City Affordability'!AE26-'City Affordability'!AE25)/'City Affordability'!AE25</f>
        <v>3.2936870997255341E-2</v>
      </c>
      <c r="J24" s="81">
        <f t="shared" si="1"/>
        <v>-3.0403386204754981E-2</v>
      </c>
      <c r="K24" s="51">
        <f>('City Affordability'!AY26-'City Affordability'!AY25)/'City Affordability'!AY25</f>
        <v>7.2551151527132554E-2</v>
      </c>
      <c r="L24" s="51">
        <f>('City Affordability'!AZ26-'City Affordability'!AZ25)/'City Affordability'!AZ25</f>
        <v>2.8532939856065549E-2</v>
      </c>
      <c r="M24" s="51">
        <f>('City Affordability'!BA26-'City Affordability'!BA25)/'City Affordability'!BA25</f>
        <v>1.9243186632334066E-2</v>
      </c>
      <c r="N24" s="51">
        <f>('City Affordability'!BC26-'City Affordability'!BC25)/'City Affordability'!BC25</f>
        <v>0.18181818181818182</v>
      </c>
      <c r="O24" s="51">
        <f>('City Affordability'!BF26-'City Affordability'!BF25)/'City Affordability'!BF25</f>
        <v>0.10344827586206896</v>
      </c>
      <c r="P24" s="51">
        <f>('City Affordability'!BI26-'City Affordability'!BI25)/'City Affordability'!BI25</f>
        <v>0.10795454545454546</v>
      </c>
      <c r="Q24" s="51">
        <f>('City Affordability'!BK26-'City Affordability'!BK25)/'City Affordability'!BK25</f>
        <v>3.2203389830508453E-2</v>
      </c>
      <c r="R24" s="51">
        <f>('City Affordability'!BL26-'City Affordability'!BL25)/'City Affordability'!BL25</f>
        <v>3.2315978456014312E-2</v>
      </c>
      <c r="S24" s="81">
        <f t="shared" si="2"/>
        <v>0.10926703029104927</v>
      </c>
      <c r="T24" s="80">
        <f>('City Affordability'!CC26-'City Affordability'!CC25)/'City Affordability'!CC25</f>
        <v>7.2551151527132554E-2</v>
      </c>
      <c r="U24" s="51">
        <f>('City Affordability'!CD26-'City Affordability'!CD25)/'City Affordability'!CD25</f>
        <v>2.8532939856065549E-2</v>
      </c>
      <c r="V24" s="51">
        <f>('City Affordability'!CE26-'City Affordability'!CE25)/'City Affordability'!CE25</f>
        <v>1.9243186632334066E-2</v>
      </c>
      <c r="W24" s="51">
        <f>('City Affordability'!CG26-'City Affordability'!CG25)/'City Affordability'!CG25</f>
        <v>0.10789980732177264</v>
      </c>
      <c r="X24" s="51">
        <f>('City Affordability'!CJ26-'City Affordability'!CJ25)/'City Affordability'!CJ25</f>
        <v>0.192</v>
      </c>
      <c r="Y24" s="51">
        <f>('City Affordability'!CM26-'City Affordability'!CM25)/'City Affordability'!CM25</f>
        <v>0.18666666666666668</v>
      </c>
      <c r="Z24" s="51">
        <f>('City Affordability'!CO26-'City Affordability'!CO25)/'City Affordability'!CO25</f>
        <v>3.4071550255536626E-2</v>
      </c>
      <c r="AA24" s="51">
        <f>('City Affordability'!CP26-'City Affordability'!CP25)/'City Affordability'!CP25</f>
        <v>3.2315978456014312E-2</v>
      </c>
      <c r="AB24" s="81">
        <f t="shared" si="3"/>
        <v>3.5348655794640083E-2</v>
      </c>
      <c r="AC24" s="80">
        <f>('City Affordability'!DM26-'City Affordability'!DM25)/'City Affordability'!DM25</f>
        <v>0.10280614434051318</v>
      </c>
      <c r="AD24" s="51">
        <f>('City Affordability'!DN26-'City Affordability'!DN25)/'City Affordability'!DN25</f>
        <v>5.3519186573831919E-3</v>
      </c>
      <c r="AE24" s="51">
        <f>('City Affordability'!DO26-'City Affordability'!DO25)/'City Affordability'!DO25</f>
        <v>6.7433239676055658E-3</v>
      </c>
      <c r="AF24" s="51">
        <f>('City Affordability'!DQ26-'City Affordability'!DQ25)/'City Affordability'!DQ25</f>
        <v>1.9178082191780823E-2</v>
      </c>
      <c r="AG24" s="51">
        <f>('City Affordability'!DT26-'City Affordability'!DT25)/'City Affordability'!DT25</f>
        <v>2.736842105263158E-2</v>
      </c>
      <c r="AH24" s="51">
        <f>('City Affordability'!DW26-'City Affordability'!DW25)/'City Affordability'!DW25</f>
        <v>3.7643207855973811E-2</v>
      </c>
      <c r="AI24" s="51">
        <f>('City Affordability'!DY26-'City Affordability'!DY25)/'City Affordability'!DY25</f>
        <v>2.2563176895306861E-2</v>
      </c>
      <c r="AJ24" s="51">
        <f>('City Affordability'!DZ26-'City Affordability'!DZ25)/'City Affordability'!DZ25</f>
        <v>3.4728406055209313E-2</v>
      </c>
      <c r="AK24" s="81">
        <f t="shared" si="4"/>
        <v>-8.3628062148732349E-2</v>
      </c>
      <c r="AL24" s="80">
        <f>('City Affordability'!EQ26-'City Affordability'!EQ25)/'City Affordability'!EQ25</f>
        <v>2.0609425973485116E-2</v>
      </c>
      <c r="AM24" s="51">
        <f>('City Affordability'!ER26-'City Affordability'!ER25)/'City Affordability'!ER25</f>
        <v>1.4819221555939345E-2</v>
      </c>
      <c r="AN24" s="51">
        <f>('City Affordability'!ES26-'City Affordability'!ES25)/'City Affordability'!ES25</f>
        <v>7.4756218366799302E-3</v>
      </c>
      <c r="AO24" s="51">
        <f>('City Affordability'!EU26-'City Affordability'!EU25)/'City Affordability'!EU25</f>
        <v>3.8399999999999997E-2</v>
      </c>
      <c r="AP24" s="51">
        <f>('City Affordability'!EX26-'City Affordability'!EX25)/'City Affordability'!EX25</f>
        <v>2.5806451612903226E-2</v>
      </c>
      <c r="AQ24" s="51">
        <f>('City Affordability'!FA26-'City Affordability'!FA25)/'City Affordability'!FA25</f>
        <v>0</v>
      </c>
      <c r="AR24" s="51">
        <f>('City Affordability'!FC26-'City Affordability'!FC25)/'City Affordability'!FC25</f>
        <v>2.352941176470583E-2</v>
      </c>
      <c r="AS24" s="51">
        <f>('City Affordability'!FD26-'City Affordability'!FD25)/'City Affordability'!FD25</f>
        <v>3.756708407871201E-2</v>
      </c>
      <c r="AT24" s="81">
        <f t="shared" si="5"/>
        <v>1.7790574026514881E-2</v>
      </c>
      <c r="AU24" s="80">
        <f>('City Affordability'!FU26-'City Affordability'!FU25)/'City Affordability'!FU25</f>
        <v>2.0609425973485116E-2</v>
      </c>
      <c r="AV24" s="51">
        <f>('City Affordability'!FV26-'City Affordability'!FV25)/'City Affordability'!FV25</f>
        <v>1.4819221555939345E-2</v>
      </c>
      <c r="AW24" s="51">
        <f>('City Affordability'!FW26-'City Affordability'!FW25)/'City Affordability'!FW25</f>
        <v>7.4756218366799302E-3</v>
      </c>
      <c r="AX24" s="51">
        <f>('City Affordability'!FY26-'City Affordability'!FY25)/'City Affordability'!FY25</f>
        <v>4.3478260869565216E-2</v>
      </c>
      <c r="AY24" s="51">
        <f>('City Affordability'!GB26-'City Affordability'!GB25)/'City Affordability'!GB25</f>
        <v>4.1428571428571426E-2</v>
      </c>
      <c r="AZ24" s="51">
        <f>('City Affordability'!GE26-'City Affordability'!GE25)/'City Affordability'!GE25</f>
        <v>2.5454545454545455E-2</v>
      </c>
      <c r="BA24" s="51">
        <f>('City Affordability'!GG26-'City Affordability'!GG25)/'City Affordability'!GG25</f>
        <v>2.1680216802167945E-2</v>
      </c>
      <c r="BB24" s="51">
        <f>('City Affordability'!GH26-'City Affordability'!GH25)/'City Affordability'!GH25</f>
        <v>3.756708407871201E-2</v>
      </c>
      <c r="BC24" s="81">
        <f t="shared" si="6"/>
        <v>2.28688348960801E-2</v>
      </c>
      <c r="BD24" s="80">
        <f>('City Affordability'!GY26-'City Affordability'!GY25)/'City Affordability'!GY25</f>
        <v>2.0609425973485116E-2</v>
      </c>
      <c r="BE24" s="51">
        <f>('City Affordability'!GZ26-'City Affordability'!GZ25)/'City Affordability'!GZ25</f>
        <v>1.4819221555939345E-2</v>
      </c>
      <c r="BF24" s="51">
        <f>('City Affordability'!HA26-'City Affordability'!HA25)/'City Affordability'!HA25</f>
        <v>7.4756218366799302E-3</v>
      </c>
      <c r="BG24" s="51">
        <f>('City Affordability'!HC26-'City Affordability'!HC25)/'City Affordability'!HC25</f>
        <v>0</v>
      </c>
      <c r="BH24" s="51">
        <f>('City Affordability'!HF26-'City Affordability'!HF25)/'City Affordability'!HF25</f>
        <v>1.5873015873015872E-2</v>
      </c>
      <c r="BI24" s="51">
        <f>('City Affordability'!HI26-'City Affordability'!HI25)/'City Affordability'!HI25</f>
        <v>0</v>
      </c>
      <c r="BJ24" s="51">
        <f>('City Affordability'!HK26-'City Affordability'!HK25)/'City Affordability'!HK25</f>
        <v>2.2563176895306861E-2</v>
      </c>
      <c r="BK24" s="51">
        <f>('City Affordability'!HL26-'City Affordability'!HL25)/'City Affordability'!HL25</f>
        <v>3.756708407871201E-2</v>
      </c>
      <c r="BL24" s="81">
        <f t="shared" si="7"/>
        <v>-2.0609425973485116E-2</v>
      </c>
      <c r="BM24" s="80">
        <f>('City Affordability'!IC26-'City Affordability'!IC25)/'City Affordability'!IC25</f>
        <v>6.1976544694948626E-3</v>
      </c>
      <c r="BN24" s="51">
        <f>('City Affordability'!ID26-'City Affordability'!ID25)/'City Affordability'!ID25</f>
        <v>9.5782365217431803E-3</v>
      </c>
      <c r="BO24" s="51">
        <f>('City Affordability'!IE26-'City Affordability'!IE25)/'City Affordability'!IE25</f>
        <v>1.1190753557641752E-2</v>
      </c>
      <c r="BP24" s="51">
        <f>('City Affordability'!IG26-'City Affordability'!IG25)/'City Affordability'!IG25</f>
        <v>1.2658227848101266E-2</v>
      </c>
      <c r="BQ24" s="51">
        <f>('City Affordability'!IJ26-'City Affordability'!IJ25)/'City Affordability'!IJ25</f>
        <v>2.2222222222222223E-2</v>
      </c>
      <c r="BR24" s="51">
        <f>('City Affordability'!IM26-'City Affordability'!IM25)/'City Affordability'!IM25</f>
        <v>2.9411764705882353E-2</v>
      </c>
      <c r="BS24" s="51">
        <f>('City Affordability'!IO26-'City Affordability'!IO25)/'City Affordability'!IO25</f>
        <v>2.0852221214868516E-2</v>
      </c>
      <c r="BT24" s="51">
        <f>('City Affordability'!IP26-'City Affordability'!IP25)/'City Affordability'!IP25</f>
        <v>3.1746031746031696E-2</v>
      </c>
      <c r="BU24" s="81">
        <f t="shared" si="9"/>
        <v>6.460573378606403E-3</v>
      </c>
      <c r="BV24" s="80">
        <f>('City Affordability'!JG26-'City Affordability'!JG25)/'City Affordability'!JG25</f>
        <v>6.1976544694948626E-3</v>
      </c>
      <c r="BW24" s="51">
        <f>('City Affordability'!JH26-'City Affordability'!JH25)/'City Affordability'!JH25</f>
        <v>9.5782365217431803E-3</v>
      </c>
      <c r="BX24" s="51">
        <f>('City Affordability'!JI26-'City Affordability'!JI25)/'City Affordability'!JI25</f>
        <v>1.1190753557641752E-2</v>
      </c>
      <c r="BY24" s="51">
        <f>('City Affordability'!JK26-'City Affordability'!JK25)/'City Affordability'!JK25</f>
        <v>-1.3157894736842105E-2</v>
      </c>
      <c r="BZ24" s="51">
        <f>('City Affordability'!JN26-'City Affordability'!JN25)/'City Affordability'!JN25</f>
        <v>4.464285714285714E-3</v>
      </c>
      <c r="CA24" s="51">
        <f>('City Affordability'!JQ26-'City Affordability'!JQ25)/'City Affordability'!JQ25</f>
        <v>9.1743119266055051E-3</v>
      </c>
      <c r="CB24" s="51">
        <f>('City Affordability'!JS26-'City Affordability'!JS25)/'City Affordability'!JS25</f>
        <v>2.0890099909173582E-2</v>
      </c>
      <c r="CC24" s="51">
        <f>('City Affordability'!JT26-'City Affordability'!JT25)/'City Affordability'!JT25</f>
        <v>3.1746031746031696E-2</v>
      </c>
      <c r="CD24" s="81">
        <f t="shared" si="8"/>
        <v>-1.9355549206336968E-2</v>
      </c>
    </row>
    <row r="25" spans="1:82" x14ac:dyDescent="0.25">
      <c r="A25" s="78">
        <v>2009</v>
      </c>
      <c r="B25" s="51">
        <f>('City Affordability'!R27-'City Affordability'!R26)/'City Affordability'!R26</f>
        <v>1.0296672887573203E-3</v>
      </c>
      <c r="C25" s="51">
        <f>('City Affordability'!S27-'City Affordability'!S26)/'City Affordability'!S26</f>
        <v>5.4211183257834488E-3</v>
      </c>
      <c r="D25" s="51">
        <f>('City Affordability'!T27-'City Affordability'!T26)/'City Affordability'!T26</f>
        <v>7.7561615089778747E-3</v>
      </c>
      <c r="E25" s="84">
        <f>('City Affordability'!V27-'City Affordability'!V26)/'City Affordability'!V26</f>
        <v>0.04</v>
      </c>
      <c r="F25" s="84">
        <f>('City Affordability'!Y27-'City Affordability'!Y26)/'City Affordability'!Y26</f>
        <v>4.1666666666666664E-2</v>
      </c>
      <c r="G25" s="84">
        <f>('City Affordability'!AB27-'City Affordability'!AB26)/'City Affordability'!AB26</f>
        <v>2.9411764705882353E-2</v>
      </c>
      <c r="H25" s="84">
        <f>('City Affordability'!AD27-'City Affordability'!AD26)/'City Affordability'!AD26</f>
        <v>8.8652482269511112E-4</v>
      </c>
      <c r="I25" s="84">
        <f>('City Affordability'!AE27-'City Affordability'!AE26)/'City Affordability'!AE26</f>
        <v>4.2515500442869766E-2</v>
      </c>
      <c r="J25" s="81">
        <f t="shared" si="1"/>
        <v>3.8970332711242679E-2</v>
      </c>
      <c r="K25" s="51">
        <f>('City Affordability'!AY27-'City Affordability'!AY26)/'City Affordability'!AY26</f>
        <v>0.33462353700119807</v>
      </c>
      <c r="L25" s="51">
        <f>('City Affordability'!AZ27-'City Affordability'!AZ26)/'City Affordability'!AZ26</f>
        <v>0.11738796661950869</v>
      </c>
      <c r="M25" s="51">
        <f>('City Affordability'!BA27-'City Affordability'!BA26)/'City Affordability'!BA26</f>
        <v>6.7167941098644574E-2</v>
      </c>
      <c r="N25" s="51">
        <f>('City Affordability'!BC27-'City Affordability'!BC26)/'City Affordability'!BC26</f>
        <v>-7.6923076923076927E-2</v>
      </c>
      <c r="O25" s="51">
        <f>('City Affordability'!BF27-'City Affordability'!BF26)/'City Affordability'!BF26</f>
        <v>-1.25E-3</v>
      </c>
      <c r="P25" s="51">
        <f>('City Affordability'!BI27-'City Affordability'!BI26)/'City Affordability'!BI26</f>
        <v>-2.564102564102564E-2</v>
      </c>
      <c r="Q25" s="51">
        <f>('City Affordability'!BK27-'City Affordability'!BK26)/'City Affordability'!BK26</f>
        <v>-8.2101806239732609E-4</v>
      </c>
      <c r="R25" s="51">
        <f>('City Affordability'!BL27-'City Affordability'!BL26)/'City Affordability'!BL26</f>
        <v>4.7826086956521741E-2</v>
      </c>
      <c r="S25" s="81">
        <f t="shared" si="2"/>
        <v>-0.411546613924275</v>
      </c>
      <c r="T25" s="80">
        <f>('City Affordability'!CC27-'City Affordability'!CC26)/'City Affordability'!CC26</f>
        <v>0.33462353700119807</v>
      </c>
      <c r="U25" s="51">
        <f>('City Affordability'!CD27-'City Affordability'!CD26)/'City Affordability'!CD26</f>
        <v>0.11738796661950869</v>
      </c>
      <c r="V25" s="51">
        <f>('City Affordability'!CE27-'City Affordability'!CE26)/'City Affordability'!CE26</f>
        <v>6.7167941098644574E-2</v>
      </c>
      <c r="W25" s="51">
        <f>('City Affordability'!CG27-'City Affordability'!CG26)/'City Affordability'!CG26</f>
        <v>4.3478260869565216E-2</v>
      </c>
      <c r="X25" s="51">
        <f>('City Affordability'!CJ27-'City Affordability'!CJ26)/'City Affordability'!CJ26</f>
        <v>6.7114093959731542E-3</v>
      </c>
      <c r="Y25" s="51">
        <f>('City Affordability'!CM27-'City Affordability'!CM26)/'City Affordability'!CM26</f>
        <v>5.6179775280898875E-3</v>
      </c>
      <c r="Z25" s="51">
        <f>('City Affordability'!CO27-'City Affordability'!CO26)/'City Affordability'!CO26</f>
        <v>1.6474464579900217E-3</v>
      </c>
      <c r="AA25" s="51">
        <f>('City Affordability'!CP27-'City Affordability'!CP26)/'City Affordability'!CP26</f>
        <v>4.7826086956521741E-2</v>
      </c>
      <c r="AB25" s="81">
        <f t="shared" si="3"/>
        <v>-0.29114527613163288</v>
      </c>
      <c r="AC25" s="80">
        <f>('City Affordability'!DM27-'City Affordability'!DM26)/'City Affordability'!DM26</f>
        <v>6.0617850750914325E-2</v>
      </c>
      <c r="AD25" s="51">
        <f>('City Affordability'!DN27-'City Affordability'!DN26)/'City Affordability'!DN26</f>
        <v>5.8416619297561841E-3</v>
      </c>
      <c r="AE25" s="51">
        <f>('City Affordability'!DO27-'City Affordability'!DO26)/'City Affordability'!DO26</f>
        <v>7.3407663478632038E-3</v>
      </c>
      <c r="AF25" s="51">
        <f>('City Affordability'!DQ27-'City Affordability'!DQ26)/'City Affordability'!DQ26</f>
        <v>-3.2258064516129031E-2</v>
      </c>
      <c r="AG25" s="51">
        <f>('City Affordability'!DT27-'City Affordability'!DT26)/'City Affordability'!DT26</f>
        <v>2.4590163934426229E-2</v>
      </c>
      <c r="AH25" s="51">
        <f>('City Affordability'!DW27-'City Affordability'!DW26)/'City Affordability'!DW26</f>
        <v>4.1009463722397478E-2</v>
      </c>
      <c r="AI25" s="51">
        <f>('City Affordability'!DY27-'City Affordability'!DY26)/'City Affordability'!DY26</f>
        <v>5.2956751985878949E-3</v>
      </c>
      <c r="AJ25" s="51">
        <f>('City Affordability'!DZ27-'City Affordability'!DZ26)/'City Affordability'!DZ26</f>
        <v>5.3356282271944944E-2</v>
      </c>
      <c r="AK25" s="81">
        <f t="shared" si="4"/>
        <v>-9.2875915267043363E-2</v>
      </c>
      <c r="AL25" s="80">
        <f>('City Affordability'!EQ27-'City Affordability'!EQ26)/'City Affordability'!EQ26</f>
        <v>2.0307509834112288E-2</v>
      </c>
      <c r="AM25" s="51">
        <f>('City Affordability'!ER27-'City Affordability'!ER26)/'City Affordability'!ER26</f>
        <v>4.1274153213914817E-2</v>
      </c>
      <c r="AN25" s="51">
        <f>('City Affordability'!ES27-'City Affordability'!ES26)/'City Affordability'!ES26</f>
        <v>6.9737263848561312E-2</v>
      </c>
      <c r="AO25" s="51">
        <f>('City Affordability'!EU27-'City Affordability'!EU26)/'City Affordability'!EU26</f>
        <v>-2.9275808936825885E-2</v>
      </c>
      <c r="AP25" s="51">
        <f>('City Affordability'!EX27-'City Affordability'!EX26)/'City Affordability'!EX26</f>
        <v>5.0314465408805029E-3</v>
      </c>
      <c r="AQ25" s="51">
        <f>('City Affordability'!FA27-'City Affordability'!FA26)/'City Affordability'!FA26</f>
        <v>2.7777777777777776E-2</v>
      </c>
      <c r="AR25" s="51">
        <f>('City Affordability'!FC27-'City Affordability'!FC26)/'City Affordability'!FC26</f>
        <v>4.4208664898320073E-3</v>
      </c>
      <c r="AS25" s="51">
        <f>('City Affordability'!FD27-'City Affordability'!FD26)/'City Affordability'!FD26</f>
        <v>4.6551724137931086E-2</v>
      </c>
      <c r="AT25" s="81">
        <f t="shared" si="5"/>
        <v>-4.9583318770938176E-2</v>
      </c>
      <c r="AU25" s="80">
        <f>('City Affordability'!FU27-'City Affordability'!FU26)/'City Affordability'!FU26</f>
        <v>2.0307509834112288E-2</v>
      </c>
      <c r="AV25" s="51">
        <f>('City Affordability'!FV27-'City Affordability'!FV26)/'City Affordability'!FV26</f>
        <v>4.1274153213914817E-2</v>
      </c>
      <c r="AW25" s="51">
        <f>('City Affordability'!FW27-'City Affordability'!FW26)/'City Affordability'!FW26</f>
        <v>6.9737263848561312E-2</v>
      </c>
      <c r="AX25" s="51">
        <f>('City Affordability'!FY27-'City Affordability'!FY26)/'City Affordability'!FY26</f>
        <v>0</v>
      </c>
      <c r="AY25" s="51">
        <f>('City Affordability'!GB27-'City Affordability'!GB26)/'City Affordability'!GB26</f>
        <v>2.8806584362139918E-2</v>
      </c>
      <c r="AZ25" s="51">
        <f>('City Affordability'!GE27-'City Affordability'!GE26)/'City Affordability'!GE26</f>
        <v>2.955082742316785E-2</v>
      </c>
      <c r="BA25" s="51">
        <f>('City Affordability'!GG27-'City Affordability'!GG26)/'City Affordability'!GG26</f>
        <v>5.3050397877984845E-3</v>
      </c>
      <c r="BB25" s="51">
        <f>('City Affordability'!GH27-'City Affordability'!GH26)/'City Affordability'!GH26</f>
        <v>4.6551724137931086E-2</v>
      </c>
      <c r="BC25" s="81">
        <f t="shared" si="6"/>
        <v>-2.0307509834112288E-2</v>
      </c>
      <c r="BD25" s="80">
        <f>('City Affordability'!GY27-'City Affordability'!GY26)/'City Affordability'!GY26</f>
        <v>2.0307509834112288E-2</v>
      </c>
      <c r="BE25" s="51">
        <f>('City Affordability'!GZ27-'City Affordability'!GZ26)/'City Affordability'!GZ26</f>
        <v>4.1274153213914817E-2</v>
      </c>
      <c r="BF25" s="51">
        <f>('City Affordability'!HA27-'City Affordability'!HA26)/'City Affordability'!HA26</f>
        <v>6.9737263848561312E-2</v>
      </c>
      <c r="BG25" s="51">
        <f>('City Affordability'!HC27-'City Affordability'!HC26)/'City Affordability'!HC26</f>
        <v>2.2727272727272728E-2</v>
      </c>
      <c r="BH25" s="51">
        <f>('City Affordability'!HF27-'City Affordability'!HF26)/'City Affordability'!HF26</f>
        <v>1.5625E-2</v>
      </c>
      <c r="BI25" s="51">
        <f>('City Affordability'!HI27-'City Affordability'!HI26)/'City Affordability'!HI26</f>
        <v>0</v>
      </c>
      <c r="BJ25" s="51">
        <f>('City Affordability'!HK27-'City Affordability'!HK26)/'City Affordability'!HK26</f>
        <v>3.5304501323919304E-3</v>
      </c>
      <c r="BK25" s="51">
        <f>('City Affordability'!HL27-'City Affordability'!HL26)/'City Affordability'!HL26</f>
        <v>4.6551724137931086E-2</v>
      </c>
      <c r="BL25" s="81">
        <f t="shared" si="7"/>
        <v>2.4197628931604404E-3</v>
      </c>
      <c r="BM25" s="80">
        <f>('City Affordability'!IC27-'City Affordability'!IC26)/'City Affordability'!IC26</f>
        <v>2.3593608699425762E-2</v>
      </c>
      <c r="BN25" s="51">
        <f>('City Affordability'!ID27-'City Affordability'!ID26)/'City Affordability'!ID26</f>
        <v>2.0434858809587588E-2</v>
      </c>
      <c r="BO25" s="51">
        <f>('City Affordability'!IE27-'City Affordability'!IE26)/'City Affordability'!IE26</f>
        <v>2.1664861035688283E-2</v>
      </c>
      <c r="BP25" s="51">
        <f>('City Affordability'!IG27-'City Affordability'!IG26)/'City Affordability'!IG26</f>
        <v>2.5000000000000001E-2</v>
      </c>
      <c r="BQ25" s="51">
        <f>('City Affordability'!IJ27-'City Affordability'!IJ26)/'City Affordability'!IJ26</f>
        <v>4.3478260869565216E-2</v>
      </c>
      <c r="BR25" s="51">
        <f>('City Affordability'!IM27-'City Affordability'!IM26)/'City Affordability'!IM26</f>
        <v>2.8571428571428571E-2</v>
      </c>
      <c r="BS25" s="51">
        <f>('City Affordability'!IO27-'City Affordability'!IO26)/'City Affordability'!IO26</f>
        <v>7.9928952042629276E-3</v>
      </c>
      <c r="BT25" s="51">
        <f>('City Affordability'!IP27-'City Affordability'!IP26)/'City Affordability'!IP26</f>
        <v>5.213675213675209E-2</v>
      </c>
      <c r="BU25" s="81">
        <f t="shared" si="9"/>
        <v>1.406391300574239E-3</v>
      </c>
      <c r="BV25" s="80">
        <f>('City Affordability'!JG27-'City Affordability'!JG26)/'City Affordability'!JG26</f>
        <v>2.3593608699425762E-2</v>
      </c>
      <c r="BW25" s="51">
        <f>('City Affordability'!JH27-'City Affordability'!JH26)/'City Affordability'!JH26</f>
        <v>2.0434858809587588E-2</v>
      </c>
      <c r="BX25" s="51">
        <f>('City Affordability'!JI27-'City Affordability'!JI26)/'City Affordability'!JI26</f>
        <v>2.1664861035688283E-2</v>
      </c>
      <c r="BY25" s="51">
        <f>('City Affordability'!JK27-'City Affordability'!JK26)/'City Affordability'!JK26</f>
        <v>6.6666666666666666E-2</v>
      </c>
      <c r="BZ25" s="51">
        <f>('City Affordability'!JN27-'City Affordability'!JN26)/'City Affordability'!JN26</f>
        <v>5.5555555555555552E-2</v>
      </c>
      <c r="CA25" s="51">
        <f>('City Affordability'!JQ27-'City Affordability'!JQ26)/'City Affordability'!JQ26</f>
        <v>4.5454545454545456E-2</v>
      </c>
      <c r="CB25" s="51">
        <f>('City Affordability'!JS27-'City Affordability'!JS26)/'City Affordability'!JS26</f>
        <v>7.1174377224199033E-3</v>
      </c>
      <c r="CC25" s="51">
        <f>('City Affordability'!JT27-'City Affordability'!JT26)/'City Affordability'!JT26</f>
        <v>5.213675213675209E-2</v>
      </c>
      <c r="CD25" s="81">
        <f t="shared" si="8"/>
        <v>4.3073057967240903E-2</v>
      </c>
    </row>
    <row r="26" spans="1:82" x14ac:dyDescent="0.25">
      <c r="A26" s="78">
        <v>2010</v>
      </c>
      <c r="B26" s="51">
        <f>('City Affordability'!R28-'City Affordability'!R27)/'City Affordability'!R27</f>
        <v>5.9787849566055934E-3</v>
      </c>
      <c r="C26" s="51">
        <f>('City Affordability'!S28-'City Affordability'!S27)/'City Affordability'!S27</f>
        <v>1.3136514421170855E-2</v>
      </c>
      <c r="D26" s="51">
        <f>('City Affordability'!T28-'City Affordability'!T27)/'City Affordability'!T27</f>
        <v>2.0256344272860983E-2</v>
      </c>
      <c r="E26" s="84">
        <f>('City Affordability'!V28-'City Affordability'!V27)/'City Affordability'!V27</f>
        <v>3.8461538461538464E-2</v>
      </c>
      <c r="F26" s="84">
        <f>('City Affordability'!Y28-'City Affordability'!Y27)/'City Affordability'!Y27</f>
        <v>9.3333333333333341E-3</v>
      </c>
      <c r="G26" s="84">
        <f>('City Affordability'!AB28-'City Affordability'!AB27)/'City Affordability'!AB27</f>
        <v>2.8571428571428571E-2</v>
      </c>
      <c r="H26" s="84">
        <f>('City Affordability'!AD28-'City Affordability'!AD27)/'City Affordability'!AD27</f>
        <v>1.7714791851195746E-2</v>
      </c>
      <c r="I26" s="84">
        <f>('City Affordability'!AE28-'City Affordability'!AE27)/'City Affordability'!AE27</f>
        <v>1.6142735768903922E-2</v>
      </c>
      <c r="J26" s="81">
        <f t="shared" si="1"/>
        <v>3.2482753504932869E-2</v>
      </c>
      <c r="K26" s="51">
        <f>('City Affordability'!AY28-'City Affordability'!AY27)/'City Affordability'!AY27</f>
        <v>5.5240988813699766E-4</v>
      </c>
      <c r="L26" s="51">
        <f>('City Affordability'!AZ28-'City Affordability'!AZ27)/'City Affordability'!AZ27</f>
        <v>3.8415186253331962E-3</v>
      </c>
      <c r="M26" s="51">
        <f>('City Affordability'!BA28-'City Affordability'!BA27)/'City Affordability'!BA27</f>
        <v>5.4785049672141138E-3</v>
      </c>
      <c r="N26" s="51">
        <f>('City Affordability'!BC28-'City Affordability'!BC27)/'City Affordability'!BC27</f>
        <v>0</v>
      </c>
      <c r="O26" s="51">
        <f>('City Affordability'!BF28-'City Affordability'!BF27)/'City Affordability'!BF27</f>
        <v>-1.7521902377972465E-2</v>
      </c>
      <c r="P26" s="51">
        <f>('City Affordability'!BI28-'City Affordability'!BI27)/'City Affordability'!BI27</f>
        <v>-2.6315789473684209E-2</v>
      </c>
      <c r="Q26" s="51">
        <f>('City Affordability'!BK28-'City Affordability'!BK27)/'City Affordability'!BK27</f>
        <v>8.2169268693508633E-3</v>
      </c>
      <c r="R26" s="51">
        <f>('City Affordability'!BL28-'City Affordability'!BL27)/'City Affordability'!BL27</f>
        <v>1.0788381742738565E-2</v>
      </c>
      <c r="S26" s="81">
        <f t="shared" si="2"/>
        <v>-5.5240988813699766E-4</v>
      </c>
      <c r="T26" s="80">
        <f>('City Affordability'!CC28-'City Affordability'!CC27)/'City Affordability'!CC27</f>
        <v>5.5240988813699766E-4</v>
      </c>
      <c r="U26" s="51">
        <f>('City Affordability'!CD28-'City Affordability'!CD27)/'City Affordability'!CD27</f>
        <v>3.8415186253331962E-3</v>
      </c>
      <c r="V26" s="51">
        <f>('City Affordability'!CE28-'City Affordability'!CE27)/'City Affordability'!CE27</f>
        <v>5.4785049672141138E-3</v>
      </c>
      <c r="W26" s="51">
        <f>('City Affordability'!CG28-'City Affordability'!CG27)/'City Affordability'!CG27</f>
        <v>0</v>
      </c>
      <c r="X26" s="51">
        <f>('City Affordability'!CJ28-'City Affordability'!CJ27)/'City Affordability'!CJ27</f>
        <v>0</v>
      </c>
      <c r="Y26" s="51">
        <f>('City Affordability'!CM28-'City Affordability'!CM27)/'City Affordability'!CM27</f>
        <v>0</v>
      </c>
      <c r="Z26" s="51">
        <f>('City Affordability'!CO28-'City Affordability'!CO27)/'City Affordability'!CO27</f>
        <v>1.0690789473684304E-2</v>
      </c>
      <c r="AA26" s="51">
        <f>('City Affordability'!CP28-'City Affordability'!CP27)/'City Affordability'!CP27</f>
        <v>1.0788381742738565E-2</v>
      </c>
      <c r="AB26" s="81">
        <f t="shared" si="3"/>
        <v>-5.5240988813699766E-4</v>
      </c>
      <c r="AC26" s="80">
        <f>('City Affordability'!DM28-'City Affordability'!DM27)/'City Affordability'!DM27</f>
        <v>1.3793103448275862E-2</v>
      </c>
      <c r="AD26" s="51">
        <f>('City Affordability'!DN28-'City Affordability'!DN27)/'City Affordability'!DN27</f>
        <v>4.1811376740735744E-3</v>
      </c>
      <c r="AE26" s="51">
        <f>('City Affordability'!DO28-'City Affordability'!DO27)/'City Affordability'!DO27</f>
        <v>5.2384544464001339E-3</v>
      </c>
      <c r="AF26" s="51">
        <f>('City Affordability'!DQ28-'City Affordability'!DQ27)/'City Affordability'!DQ27</f>
        <v>6.9444444444444448E-2</v>
      </c>
      <c r="AG26" s="51">
        <f>('City Affordability'!DT28-'City Affordability'!DT27)/'City Affordability'!DT27</f>
        <v>4.5999999999999999E-2</v>
      </c>
      <c r="AH26" s="51">
        <f>('City Affordability'!DW28-'City Affordability'!DW27)/'City Affordability'!DW27</f>
        <v>1.3636363636363636E-2</v>
      </c>
      <c r="AI26" s="51">
        <f>('City Affordability'!DY28-'City Affordability'!DY27)/'City Affordability'!DY27</f>
        <v>7.9016681299384668E-3</v>
      </c>
      <c r="AJ26" s="51">
        <f>('City Affordability'!DZ28-'City Affordability'!DZ27)/'City Affordability'!DZ27</f>
        <v>8.1699346405224109E-4</v>
      </c>
      <c r="AK26" s="81">
        <f t="shared" si="4"/>
        <v>5.5651340996168586E-2</v>
      </c>
      <c r="AL26" s="80">
        <f>('City Affordability'!EQ28-'City Affordability'!EQ27)/'City Affordability'!EQ27</f>
        <v>4.7032098607433855E-2</v>
      </c>
      <c r="AM26" s="51">
        <f>('City Affordability'!ER28-'City Affordability'!ER27)/'City Affordability'!ER27</f>
        <v>5.7947254321118385E-2</v>
      </c>
      <c r="AN26" s="51">
        <f>('City Affordability'!ES28-'City Affordability'!ES27)/'City Affordability'!ES27</f>
        <v>6.2648575503785289E-2</v>
      </c>
      <c r="AO26" s="51">
        <f>('City Affordability'!EU28-'City Affordability'!EU27)/'City Affordability'!EU27</f>
        <v>3.1746031746031744E-2</v>
      </c>
      <c r="AP26" s="51">
        <f>('City Affordability'!EX28-'City Affordability'!EX27)/'City Affordability'!EX27</f>
        <v>1.2515644555694618E-2</v>
      </c>
      <c r="AQ26" s="51">
        <f>('City Affordability'!FA28-'City Affordability'!FA27)/'City Affordability'!FA27</f>
        <v>1.6216216216216217E-2</v>
      </c>
      <c r="AR26" s="51">
        <f>('City Affordability'!FC28-'City Affordability'!FC27)/'City Affordability'!FC27</f>
        <v>2.552816901408456E-2</v>
      </c>
      <c r="AS26" s="51">
        <f>('City Affordability'!FD28-'City Affordability'!FD27)/'City Affordability'!FD27</f>
        <v>1.4827018121911013E-2</v>
      </c>
      <c r="AT26" s="81">
        <f t="shared" si="5"/>
        <v>-1.528606686140211E-2</v>
      </c>
      <c r="AU26" s="80">
        <f>('City Affordability'!FU28-'City Affordability'!FU27)/'City Affordability'!FU27</f>
        <v>4.7032098607433855E-2</v>
      </c>
      <c r="AV26" s="51">
        <f>('City Affordability'!FV28-'City Affordability'!FV27)/'City Affordability'!FV27</f>
        <v>5.7947254321118385E-2</v>
      </c>
      <c r="AW26" s="51">
        <f>('City Affordability'!FW28-'City Affordability'!FW27)/'City Affordability'!FW27</f>
        <v>6.2648575503785289E-2</v>
      </c>
      <c r="AX26" s="51">
        <f>('City Affordability'!FY28-'City Affordability'!FY27)/'City Affordability'!FY27</f>
        <v>6.5000000000000002E-2</v>
      </c>
      <c r="AY26" s="51">
        <f>('City Affordability'!GB28-'City Affordability'!GB27)/'City Affordability'!GB27</f>
        <v>0</v>
      </c>
      <c r="AZ26" s="51">
        <f>('City Affordability'!GE28-'City Affordability'!GE27)/'City Affordability'!GE27</f>
        <v>2.4110218140068886E-2</v>
      </c>
      <c r="BA26" s="51">
        <f>('City Affordability'!GG28-'City Affordability'!GG27)/'City Affordability'!GG27</f>
        <v>2.5505716798592714E-2</v>
      </c>
      <c r="BB26" s="51">
        <f>('City Affordability'!GH28-'City Affordability'!GH27)/'City Affordability'!GH27</f>
        <v>1.4827018121911013E-2</v>
      </c>
      <c r="BC26" s="81">
        <f t="shared" si="6"/>
        <v>1.7967901392566148E-2</v>
      </c>
      <c r="BD26" s="80">
        <f>('City Affordability'!GY28-'City Affordability'!GY27)/'City Affordability'!GY27</f>
        <v>4.7032098607433855E-2</v>
      </c>
      <c r="BE26" s="51">
        <f>('City Affordability'!GZ28-'City Affordability'!GZ27)/'City Affordability'!GZ27</f>
        <v>5.7947254321118385E-2</v>
      </c>
      <c r="BF26" s="51">
        <f>('City Affordability'!HA28-'City Affordability'!HA27)/'City Affordability'!HA27</f>
        <v>6.2648575503785289E-2</v>
      </c>
      <c r="BG26" s="51">
        <f>('City Affordability'!HC28-'City Affordability'!HC27)/'City Affordability'!HC27</f>
        <v>0</v>
      </c>
      <c r="BH26" s="51">
        <f>('City Affordability'!HF28-'City Affordability'!HF27)/'City Affordability'!HF27</f>
        <v>1.8803418803418803E-2</v>
      </c>
      <c r="BI26" s="51">
        <f>('City Affordability'!HI28-'City Affordability'!HI27)/'City Affordability'!HI27</f>
        <v>2.1428571428571429E-2</v>
      </c>
      <c r="BJ26" s="51">
        <f>('City Affordability'!HK28-'City Affordability'!HK27)/'City Affordability'!HK27</f>
        <v>2.462620932277922E-2</v>
      </c>
      <c r="BK26" s="51">
        <f>('City Affordability'!HL28-'City Affordability'!HL27)/'City Affordability'!HL27</f>
        <v>1.4827018121911013E-2</v>
      </c>
      <c r="BL26" s="81">
        <f t="shared" si="7"/>
        <v>-4.7032098607433855E-2</v>
      </c>
      <c r="BM26" s="80">
        <f>('City Affordability'!IC28-'City Affordability'!IC27)/'City Affordability'!IC27</f>
        <v>5.7385120350109458E-3</v>
      </c>
      <c r="BN26" s="51">
        <f>('City Affordability'!ID28-'City Affordability'!ID27)/'City Affordability'!ID27</f>
        <v>7.1658251561410556E-3</v>
      </c>
      <c r="BO26" s="51">
        <f>('City Affordability'!IE28-'City Affordability'!IE27)/'City Affordability'!IE27</f>
        <v>7.8455823825947756E-3</v>
      </c>
      <c r="BP26" s="51">
        <f>('City Affordability'!IG28-'City Affordability'!IG27)/'City Affordability'!IG27</f>
        <v>3.6585365853658534E-2</v>
      </c>
      <c r="BQ26" s="51">
        <f>('City Affordability'!IJ28-'City Affordability'!IJ27)/'City Affordability'!IJ27</f>
        <v>4.1666666666666664E-2</v>
      </c>
      <c r="BR26" s="51">
        <f>('City Affordability'!IM28-'City Affordability'!IM27)/'City Affordability'!IM27</f>
        <v>4.6296296296296294E-2</v>
      </c>
      <c r="BS26" s="51">
        <f>('City Affordability'!IO28-'City Affordability'!IO27)/'City Affordability'!IO27</f>
        <v>1.1453744493392046E-2</v>
      </c>
      <c r="BT26" s="51">
        <f>('City Affordability'!IP28-'City Affordability'!IP27)/'City Affordability'!IP27</f>
        <v>1.3809910641754694E-2</v>
      </c>
      <c r="BU26" s="81">
        <f t="shared" si="9"/>
        <v>3.0846853818647588E-2</v>
      </c>
      <c r="BV26" s="80">
        <f>('City Affordability'!JG28-'City Affordability'!JG27)/'City Affordability'!JG27</f>
        <v>5.7385120350109458E-3</v>
      </c>
      <c r="BW26" s="51">
        <f>('City Affordability'!JH28-'City Affordability'!JH27)/'City Affordability'!JH27</f>
        <v>7.1658251561410556E-3</v>
      </c>
      <c r="BX26" s="51">
        <f>('City Affordability'!JI28-'City Affordability'!JI27)/'City Affordability'!JI27</f>
        <v>7.8455823825947756E-3</v>
      </c>
      <c r="BY26" s="51">
        <f>('City Affordability'!JK28-'City Affordability'!JK27)/'City Affordability'!JK27</f>
        <v>3.2500000000000001E-2</v>
      </c>
      <c r="BZ26" s="51">
        <f>('City Affordability'!JN28-'City Affordability'!JN27)/'City Affordability'!JN27</f>
        <v>3.1578947368421054E-2</v>
      </c>
      <c r="CA26" s="51">
        <f>('City Affordability'!JQ28-'City Affordability'!JQ27)/'City Affordability'!JQ27</f>
        <v>1.2173913043478261E-2</v>
      </c>
      <c r="CB26" s="51">
        <f>('City Affordability'!JS28-'City Affordability'!JS27)/'City Affordability'!JS27</f>
        <v>1.4134275618374508E-2</v>
      </c>
      <c r="CC26" s="51">
        <f>('City Affordability'!JT28-'City Affordability'!JT27)/'City Affordability'!JT27</f>
        <v>1.3809910641754694E-2</v>
      </c>
      <c r="CD26" s="81">
        <f t="shared" si="8"/>
        <v>2.6761487964989054E-2</v>
      </c>
    </row>
    <row r="27" spans="1:82" x14ac:dyDescent="0.25">
      <c r="A27" s="78">
        <v>2011</v>
      </c>
      <c r="B27" s="51">
        <f>('City Affordability'!R29-'City Affordability'!R28)/'City Affordability'!R28</f>
        <v>1.5688905930470346E-2</v>
      </c>
      <c r="C27" s="51">
        <f>('City Affordability'!S29-'City Affordability'!S28)/'City Affordability'!S28</f>
        <v>1.6412151767431049E-2</v>
      </c>
      <c r="D27" s="51">
        <f>('City Affordability'!T29-'City Affordability'!T28)/'City Affordability'!T28</f>
        <v>1.8396347572954823E-2</v>
      </c>
      <c r="E27" s="84">
        <f>('City Affordability'!V29-'City Affordability'!V28)/'City Affordability'!V28</f>
        <v>1.4814814814814815E-2</v>
      </c>
      <c r="F27" s="84">
        <f>('City Affordability'!Y29-'City Affordability'!Y28)/'City Affordability'!Y28</f>
        <v>3.0383091149273449E-2</v>
      </c>
      <c r="G27" s="84">
        <f>('City Affordability'!AB29-'City Affordability'!AB28)/'City Affordability'!AB28</f>
        <v>0</v>
      </c>
      <c r="H27" s="84">
        <f>('City Affordability'!AD29-'City Affordability'!AD28)/'City Affordability'!AD28</f>
        <v>2.2628372497824144E-2</v>
      </c>
      <c r="I27" s="84">
        <f>('City Affordability'!AE29-'City Affordability'!AE28)/'City Affordability'!AE28</f>
        <v>4.1806020066889632E-2</v>
      </c>
      <c r="J27" s="81">
        <f t="shared" si="1"/>
        <v>-8.7409111565553074E-4</v>
      </c>
      <c r="K27" s="51">
        <f>('City Affordability'!AY29-'City Affordability'!AY28)/'City Affordability'!AY28</f>
        <v>3.4506556245686681E-4</v>
      </c>
      <c r="L27" s="51">
        <f>('City Affordability'!AZ29-'City Affordability'!AZ28)/'City Affordability'!AZ28</f>
        <v>2.689525525191242E-3</v>
      </c>
      <c r="M27" s="51">
        <f>('City Affordability'!BA29-'City Affordability'!BA28)/'City Affordability'!BA28</f>
        <v>3.3750337503375034E-3</v>
      </c>
      <c r="N27" s="51">
        <f>('City Affordability'!BC29-'City Affordability'!BC28)/'City Affordability'!BC28</f>
        <v>-8.3333333333333332E-3</v>
      </c>
      <c r="O27" s="51">
        <f>('City Affordability'!BF29-'City Affordability'!BF28)/'City Affordability'!BF28</f>
        <v>-1.2738853503184714E-2</v>
      </c>
      <c r="P27" s="51">
        <f>('City Affordability'!BI29-'City Affordability'!BI28)/'City Affordability'!BI28</f>
        <v>-5.4054054054054057E-3</v>
      </c>
      <c r="Q27" s="51">
        <f>('City Affordability'!BK29-'City Affordability'!BK28)/'City Affordability'!BK28</f>
        <v>2.2004889975550144E-2</v>
      </c>
      <c r="R27" s="51">
        <f>('City Affordability'!BL29-'City Affordability'!BL28)/'City Affordability'!BL28</f>
        <v>3.119868637110014E-2</v>
      </c>
      <c r="S27" s="81">
        <f t="shared" si="2"/>
        <v>-8.6783988957901993E-3</v>
      </c>
      <c r="T27" s="80">
        <f>('City Affordability'!CC29-'City Affordability'!CC28)/'City Affordability'!CC28</f>
        <v>3.4506556245686681E-4</v>
      </c>
      <c r="U27" s="51">
        <f>('City Affordability'!CD29-'City Affordability'!CD28)/'City Affordability'!CD28</f>
        <v>2.689525525191242E-3</v>
      </c>
      <c r="V27" s="51">
        <f>('City Affordability'!CE29-'City Affordability'!CE28)/'City Affordability'!CE28</f>
        <v>3.3750337503375034E-3</v>
      </c>
      <c r="W27" s="51">
        <f>('City Affordability'!CG29-'City Affordability'!CG28)/'City Affordability'!CG28</f>
        <v>0</v>
      </c>
      <c r="X27" s="51">
        <f>('City Affordability'!CJ29-'City Affordability'!CJ28)/'City Affordability'!CJ28</f>
        <v>0</v>
      </c>
      <c r="Y27" s="51">
        <f>('City Affordability'!CM29-'City Affordability'!CM28)/'City Affordability'!CM28</f>
        <v>5.5865921787709499E-3</v>
      </c>
      <c r="Z27" s="51">
        <f>('City Affordability'!CO29-'City Affordability'!CO28)/'City Affordability'!CO28</f>
        <v>2.5223759153783516E-2</v>
      </c>
      <c r="AA27" s="51">
        <f>('City Affordability'!CP29-'City Affordability'!CP28)/'City Affordability'!CP28</f>
        <v>3.119868637110014E-2</v>
      </c>
      <c r="AB27" s="81">
        <f t="shared" si="3"/>
        <v>-3.4506556245686681E-4</v>
      </c>
      <c r="AC27" s="80">
        <f>('City Affordability'!DM29-'City Affordability'!DM28)/'City Affordability'!DM28</f>
        <v>1.8092343320306847E-3</v>
      </c>
      <c r="AD27" s="51">
        <f>('City Affordability'!DN29-'City Affordability'!DN28)/'City Affordability'!DN28</f>
        <v>2.7534333971323999E-3</v>
      </c>
      <c r="AE27" s="51">
        <f>('City Affordability'!DO29-'City Affordability'!DO28)/'City Affordability'!DO28</f>
        <v>3.427782641523418E-3</v>
      </c>
      <c r="AF27" s="51">
        <f>('City Affordability'!DQ29-'City Affordability'!DQ28)/'City Affordability'!DQ28</f>
        <v>0.11688311688311688</v>
      </c>
      <c r="AG27" s="51">
        <f>('City Affordability'!DT29-'City Affordability'!DT28)/'City Affordability'!DT28</f>
        <v>7.0745697896749518E-2</v>
      </c>
      <c r="AH27" s="51">
        <f>('City Affordability'!DW29-'City Affordability'!DW28)/'City Affordability'!DW28</f>
        <v>6.1285500747384154E-2</v>
      </c>
      <c r="AI27" s="51">
        <f>('City Affordability'!DY29-'City Affordability'!DY28)/'City Affordability'!DY28</f>
        <v>2.8745644599303111E-2</v>
      </c>
      <c r="AJ27" s="51">
        <f>('City Affordability'!DZ29-'City Affordability'!DZ28)/'City Affordability'!DZ28</f>
        <v>3.6734693877551024E-2</v>
      </c>
      <c r="AK27" s="81">
        <f t="shared" si="4"/>
        <v>0.11507388255108619</v>
      </c>
      <c r="AL27" s="80">
        <f>('City Affordability'!EQ29-'City Affordability'!EQ28)/'City Affordability'!EQ28</f>
        <v>3.1759370312933757E-2</v>
      </c>
      <c r="AM27" s="51">
        <f>('City Affordability'!ER29-'City Affordability'!ER28)/'City Affordability'!ER28</f>
        <v>1.4865357514024732E-2</v>
      </c>
      <c r="AN27" s="51">
        <f>('City Affordability'!ES29-'City Affordability'!ES28)/'City Affordability'!ES28</f>
        <v>2.1347642773738046E-2</v>
      </c>
      <c r="AO27" s="51">
        <f>('City Affordability'!EU29-'City Affordability'!EU28)/'City Affordability'!EU28</f>
        <v>3.8461538461538464E-2</v>
      </c>
      <c r="AP27" s="51">
        <f>('City Affordability'!EX29-'City Affordability'!EX28)/'City Affordability'!EX28</f>
        <v>2.595797280593325E-2</v>
      </c>
      <c r="AQ27" s="51">
        <f>('City Affordability'!FA29-'City Affordability'!FA28)/'City Affordability'!FA28</f>
        <v>2.021276595744681E-2</v>
      </c>
      <c r="AR27" s="51">
        <f>('City Affordability'!FC29-'City Affordability'!FC28)/'City Affordability'!FC28</f>
        <v>3.0042918454935622E-2</v>
      </c>
      <c r="AS27" s="51">
        <f>('City Affordability'!FD29-'City Affordability'!FD28)/'City Affordability'!FD28</f>
        <v>3.9772727272727203E-2</v>
      </c>
      <c r="AT27" s="81">
        <f t="shared" si="5"/>
        <v>6.7021681486047063E-3</v>
      </c>
      <c r="AU27" s="80">
        <f>('City Affordability'!FU29-'City Affordability'!FU28)/'City Affordability'!FU28</f>
        <v>3.1759370312933757E-2</v>
      </c>
      <c r="AV27" s="51">
        <f>('City Affordability'!FV29-'City Affordability'!FV28)/'City Affordability'!FV28</f>
        <v>1.4865357514024732E-2</v>
      </c>
      <c r="AW27" s="51">
        <f>('City Affordability'!FW29-'City Affordability'!FW28)/'City Affordability'!FW28</f>
        <v>2.1347642773738046E-2</v>
      </c>
      <c r="AX27" s="51">
        <f>('City Affordability'!FY29-'City Affordability'!FY28)/'City Affordability'!FY28</f>
        <v>1.5649452269170579E-3</v>
      </c>
      <c r="AY27" s="51">
        <f>('City Affordability'!GB29-'City Affordability'!GB28)/'City Affordability'!GB28</f>
        <v>5.3333333333333337E-2</v>
      </c>
      <c r="AZ27" s="51">
        <f>('City Affordability'!GE29-'City Affordability'!GE28)/'City Affordability'!GE28</f>
        <v>2.5784753363228701E-2</v>
      </c>
      <c r="BA27" s="51">
        <f>('City Affordability'!GG29-'City Affordability'!GG28)/'City Affordability'!GG28</f>
        <v>3.0017152658662095E-2</v>
      </c>
      <c r="BB27" s="51">
        <f>('City Affordability'!GH29-'City Affordability'!GH28)/'City Affordability'!GH28</f>
        <v>3.9772727272727203E-2</v>
      </c>
      <c r="BC27" s="81">
        <f t="shared" si="6"/>
        <v>-3.0194425086016698E-2</v>
      </c>
      <c r="BD27" s="80">
        <f>('City Affordability'!GY29-'City Affordability'!GY28)/'City Affordability'!GY28</f>
        <v>3.1759370312933757E-2</v>
      </c>
      <c r="BE27" s="51">
        <f>('City Affordability'!GZ29-'City Affordability'!GZ28)/'City Affordability'!GZ28</f>
        <v>1.4865357514024732E-2</v>
      </c>
      <c r="BF27" s="51">
        <f>('City Affordability'!HA29-'City Affordability'!HA28)/'City Affordability'!HA28</f>
        <v>2.1347642773738046E-2</v>
      </c>
      <c r="BG27" s="51">
        <f>('City Affordability'!HC29-'City Affordability'!HC28)/'City Affordability'!HC28</f>
        <v>0</v>
      </c>
      <c r="BH27" s="51">
        <f>('City Affordability'!HF29-'City Affordability'!HF28)/'City Affordability'!HF28</f>
        <v>1.6778523489932886E-2</v>
      </c>
      <c r="BI27" s="51">
        <f>('City Affordability'!HI29-'City Affordability'!HI28)/'City Affordability'!HI28</f>
        <v>2.097902097902098E-2</v>
      </c>
      <c r="BJ27" s="51">
        <f>('City Affordability'!HK29-'City Affordability'!HK28)/'City Affordability'!HK28</f>
        <v>3.0901287553648019E-2</v>
      </c>
      <c r="BK27" s="51">
        <f>('City Affordability'!HL29-'City Affordability'!HL28)/'City Affordability'!HL28</f>
        <v>3.9772727272727203E-2</v>
      </c>
      <c r="BL27" s="81">
        <f t="shared" si="7"/>
        <v>-3.1759370312933757E-2</v>
      </c>
      <c r="BM27" s="80">
        <f>('City Affordability'!IC29-'City Affordability'!IC28)/'City Affordability'!IC28</f>
        <v>2.7949567307953806E-2</v>
      </c>
      <c r="BN27" s="51">
        <f>('City Affordability'!ID29-'City Affordability'!ID28)/'City Affordability'!ID28</f>
        <v>1.8692834225323692E-2</v>
      </c>
      <c r="BO27" s="51">
        <f>('City Affordability'!IE29-'City Affordability'!IE28)/'City Affordability'!IE28</f>
        <v>2.1062312045497862E-2</v>
      </c>
      <c r="BP27" s="51">
        <f>('City Affordability'!IG29-'City Affordability'!IG28)/'City Affordability'!IG28</f>
        <v>5.8823529411764705E-2</v>
      </c>
      <c r="BQ27" s="51">
        <f>('City Affordability'!IJ29-'City Affordability'!IJ28)/'City Affordability'!IJ28</f>
        <v>0.02</v>
      </c>
      <c r="BR27" s="51">
        <f>('City Affordability'!IM29-'City Affordability'!IM28)/'City Affordability'!IM28</f>
        <v>6.1946902654867256E-2</v>
      </c>
      <c r="BS27" s="51">
        <f>('City Affordability'!IO29-'City Affordability'!IO28)/'City Affordability'!IO28</f>
        <v>2.7874564459930338E-2</v>
      </c>
      <c r="BT27" s="51">
        <f>('City Affordability'!IP29-'City Affordability'!IP28)/'City Affordability'!IP28</f>
        <v>3.5256410256410187E-2</v>
      </c>
      <c r="BU27" s="81">
        <f t="shared" si="9"/>
        <v>3.0873962103810899E-2</v>
      </c>
      <c r="BV27" s="80">
        <f>('City Affordability'!JG29-'City Affordability'!JG28)/'City Affordability'!JG28</f>
        <v>2.7949567307953806E-2</v>
      </c>
      <c r="BW27" s="51">
        <f>('City Affordability'!JH29-'City Affordability'!JH28)/'City Affordability'!JH28</f>
        <v>1.8692834225323692E-2</v>
      </c>
      <c r="BX27" s="51">
        <f>('City Affordability'!JI29-'City Affordability'!JI28)/'City Affordability'!JI28</f>
        <v>2.1062312045497862E-2</v>
      </c>
      <c r="BY27" s="51">
        <f>('City Affordability'!JK29-'City Affordability'!JK28)/'City Affordability'!JK28</f>
        <v>5.8111380145278453E-2</v>
      </c>
      <c r="BZ27" s="51">
        <f>('City Affordability'!JN29-'City Affordability'!JN28)/'City Affordability'!JN28</f>
        <v>2.0408163265306121E-2</v>
      </c>
      <c r="CA27" s="51">
        <f>('City Affordability'!JQ29-'City Affordability'!JQ28)/'City Affordability'!JQ28</f>
        <v>3.0927835051546393E-2</v>
      </c>
      <c r="CB27" s="51">
        <f>('City Affordability'!JS29-'City Affordability'!JS28)/'City Affordability'!JS28</f>
        <v>2.961672473867601E-2</v>
      </c>
      <c r="CC27" s="51">
        <f>('City Affordability'!JT29-'City Affordability'!JT28)/'City Affordability'!JT28</f>
        <v>3.5256410256410187E-2</v>
      </c>
      <c r="CD27" s="81">
        <f t="shared" si="8"/>
        <v>3.0161812837324647E-2</v>
      </c>
    </row>
    <row r="28" spans="1:82" x14ac:dyDescent="0.25">
      <c r="A28" s="78">
        <v>2012</v>
      </c>
      <c r="B28" s="51">
        <f>('City Affordability'!R30-'City Affordability'!R29)/'City Affordability'!R29</f>
        <v>6.6064743448579607E-4</v>
      </c>
      <c r="C28" s="51">
        <f>('City Affordability'!S30-'City Affordability'!S29)/'City Affordability'!S29</f>
        <v>5.0303232991198302E-3</v>
      </c>
      <c r="D28" s="51">
        <f>('City Affordability'!T30-'City Affordability'!T29)/'City Affordability'!T29</f>
        <v>1.7357379328835746E-2</v>
      </c>
      <c r="E28" s="84">
        <f>('City Affordability'!V30-'City Affordability'!V29)/'City Affordability'!V29</f>
        <v>2.1897810218978103E-2</v>
      </c>
      <c r="F28" s="84">
        <f>('City Affordability'!Y30-'City Affordability'!Y29)/'City Affordability'!Y29</f>
        <v>1.5384615384615385E-2</v>
      </c>
      <c r="G28" s="84">
        <f>('City Affordability'!AB30-'City Affordability'!AB29)/'City Affordability'!AB29</f>
        <v>2.7777777777777776E-2</v>
      </c>
      <c r="H28" s="84">
        <f>('City Affordability'!AD30-'City Affordability'!AD29)/'City Affordability'!AD29</f>
        <v>1.276595744680851E-2</v>
      </c>
      <c r="I28" s="84">
        <f>('City Affordability'!AE30-'City Affordability'!AE29)/'City Affordability'!AE29</f>
        <v>2.1669341894061018E-2</v>
      </c>
      <c r="J28" s="81">
        <f t="shared" si="1"/>
        <v>2.1237162784492308E-2</v>
      </c>
      <c r="K28" s="51">
        <f>('City Affordability'!AY30-'City Affordability'!AY29)/'City Affordability'!AY29</f>
        <v>5.5398413245946881E-2</v>
      </c>
      <c r="L28" s="51">
        <f>('City Affordability'!AZ30-'City Affordability'!AZ29)/'City Affordability'!AZ29</f>
        <v>3.0343174362856423E-2</v>
      </c>
      <c r="M28" s="51">
        <f>('City Affordability'!BA30-'City Affordability'!BA29)/'City Affordability'!BA29</f>
        <v>2.5070637305467103E-2</v>
      </c>
      <c r="N28" s="51">
        <f>('City Affordability'!BC30-'City Affordability'!BC29)/'City Affordability'!BC29</f>
        <v>9.2436974789915971E-2</v>
      </c>
      <c r="O28" s="51">
        <f>('City Affordability'!BF30-'City Affordability'!BF29)/'City Affordability'!BF29</f>
        <v>3.2258064516129031E-2</v>
      </c>
      <c r="P28" s="51">
        <f>('City Affordability'!BI30-'City Affordability'!BI29)/'City Affordability'!BI29</f>
        <v>8.1521739130434784E-2</v>
      </c>
      <c r="Q28" s="51">
        <f>('City Affordability'!BK30-'City Affordability'!BK29)/'City Affordability'!BK29</f>
        <v>1.0366826156299818E-2</v>
      </c>
      <c r="R28" s="51">
        <f>('City Affordability'!BL30-'City Affordability'!BL29)/'City Affordability'!BL29</f>
        <v>1.9904458598726117E-2</v>
      </c>
      <c r="S28" s="81">
        <f t="shared" si="2"/>
        <v>3.703856154396909E-2</v>
      </c>
      <c r="T28" s="80">
        <f>('City Affordability'!CC30-'City Affordability'!CC29)/'City Affordability'!CC29</f>
        <v>5.5398413245946881E-2</v>
      </c>
      <c r="U28" s="51">
        <f>('City Affordability'!CD30-'City Affordability'!CD29)/'City Affordability'!CD29</f>
        <v>3.0343174362856423E-2</v>
      </c>
      <c r="V28" s="51">
        <f>('City Affordability'!CE30-'City Affordability'!CE29)/'City Affordability'!CE29</f>
        <v>2.5070637305467103E-2</v>
      </c>
      <c r="W28" s="51">
        <f>('City Affordability'!CG30-'City Affordability'!CG29)/'City Affordability'!CG29</f>
        <v>4.1666666666666664E-2</v>
      </c>
      <c r="X28" s="51">
        <f>('City Affordability'!CJ30-'City Affordability'!CJ29)/'City Affordability'!CJ29</f>
        <v>3.3333333333333333E-2</v>
      </c>
      <c r="Y28" s="51">
        <f>('City Affordability'!CM30-'City Affordability'!CM29)/'City Affordability'!CM29</f>
        <v>2.4444444444444446E-2</v>
      </c>
      <c r="Z28" s="51">
        <f>('City Affordability'!CO30-'City Affordability'!CO29)/'City Affordability'!CO29</f>
        <v>1.1111111111111157E-2</v>
      </c>
      <c r="AA28" s="51">
        <f>('City Affordability'!CP30-'City Affordability'!CP29)/'City Affordability'!CP29</f>
        <v>1.9904458598726117E-2</v>
      </c>
      <c r="AB28" s="81">
        <f t="shared" si="3"/>
        <v>-1.3731746579280217E-2</v>
      </c>
      <c r="AC28" s="80">
        <f>('City Affordability'!DM30-'City Affordability'!DM29)/'City Affordability'!DM29</f>
        <v>1.6687134291699775E-2</v>
      </c>
      <c r="AD28" s="51">
        <f>('City Affordability'!DN30-'City Affordability'!DN29)/'City Affordability'!DN29</f>
        <v>5.7931219234504238E-3</v>
      </c>
      <c r="AE28" s="51">
        <f>('City Affordability'!DO30-'City Affordability'!DO29)/'City Affordability'!DO29</f>
        <v>7.233765574292699E-3</v>
      </c>
      <c r="AF28" s="51">
        <f>('City Affordability'!DQ30-'City Affordability'!DQ29)/'City Affordability'!DQ29</f>
        <v>-4.8837209302325581E-2</v>
      </c>
      <c r="AG28" s="51">
        <f>('City Affordability'!DT30-'City Affordability'!DT29)/'City Affordability'!DT29</f>
        <v>3.0357142857142857E-2</v>
      </c>
      <c r="AH28" s="51">
        <f>('City Affordability'!DW30-'City Affordability'!DW29)/'City Affordability'!DW29</f>
        <v>2.3943661971830985E-2</v>
      </c>
      <c r="AI28" s="51">
        <f>('City Affordability'!DY30-'City Affordability'!DY29)/'City Affordability'!DY29</f>
        <v>1.5241320914479353E-2</v>
      </c>
      <c r="AJ28" s="51">
        <f>('City Affordability'!DZ30-'City Affordability'!DZ29)/'City Affordability'!DZ29</f>
        <v>2.2047244094488279E-2</v>
      </c>
      <c r="AK28" s="81">
        <f t="shared" si="4"/>
        <v>-6.5524343594025355E-2</v>
      </c>
      <c r="AL28" s="80">
        <f>('City Affordability'!EQ30-'City Affordability'!EQ29)/'City Affordability'!EQ29</f>
        <v>-4.3808231011291414E-3</v>
      </c>
      <c r="AM28" s="51">
        <f>('City Affordability'!ER30-'City Affordability'!ER29)/'City Affordability'!ER29</f>
        <v>-2.8684020052006541E-3</v>
      </c>
      <c r="AN28" s="51">
        <f>('City Affordability'!ES30-'City Affordability'!ES29)/'City Affordability'!ES29</f>
        <v>1.2694818099402847E-2</v>
      </c>
      <c r="AO28" s="51">
        <f>('City Affordability'!EU30-'City Affordability'!EU29)/'City Affordability'!EU29</f>
        <v>3.7037037037037035E-2</v>
      </c>
      <c r="AP28" s="51">
        <f>('City Affordability'!EX30-'City Affordability'!EX29)/'City Affordability'!EX29</f>
        <v>2.4096385542168676E-2</v>
      </c>
      <c r="AQ28" s="51">
        <f>('City Affordability'!FA30-'City Affordability'!FA29)/'City Affordability'!FA29</f>
        <v>2.6068821689259645E-2</v>
      </c>
      <c r="AR28" s="51">
        <f>('City Affordability'!FC30-'City Affordability'!FC29)/'City Affordability'!FC29</f>
        <v>1.4999999999999977E-2</v>
      </c>
      <c r="AS28" s="51">
        <f>('City Affordability'!FD30-'City Affordability'!FD29)/'City Affordability'!FD29</f>
        <v>2.2638563622170225E-2</v>
      </c>
      <c r="AT28" s="81">
        <f t="shared" si="5"/>
        <v>4.1417860138166174E-2</v>
      </c>
      <c r="AU28" s="80">
        <f>('City Affordability'!FU30-'City Affordability'!FU29)/'City Affordability'!FU29</f>
        <v>-4.3808231011291414E-3</v>
      </c>
      <c r="AV28" s="51">
        <f>('City Affordability'!FV30-'City Affordability'!FV29)/'City Affordability'!FV29</f>
        <v>-2.8684020052006541E-3</v>
      </c>
      <c r="AW28" s="51">
        <f>('City Affordability'!FW30-'City Affordability'!FW29)/'City Affordability'!FW29</f>
        <v>1.2694818099402847E-2</v>
      </c>
      <c r="AX28" s="51">
        <f>('City Affordability'!FY30-'City Affordability'!FY29)/'City Affordability'!FY29</f>
        <v>5.46875E-2</v>
      </c>
      <c r="AY28" s="51">
        <f>('City Affordability'!GB30-'City Affordability'!GB29)/'City Affordability'!GB29</f>
        <v>1.1392405063291139E-2</v>
      </c>
      <c r="AZ28" s="51">
        <f>('City Affordability'!GE30-'City Affordability'!GE29)/'City Affordability'!GE29</f>
        <v>3.825136612021858E-2</v>
      </c>
      <c r="BA28" s="51">
        <f>('City Affordability'!GG30-'City Affordability'!GG29)/'City Affordability'!GG29</f>
        <v>1.3322231473771928E-2</v>
      </c>
      <c r="BB28" s="51">
        <f>('City Affordability'!GH30-'City Affordability'!GH29)/'City Affordability'!GH29</f>
        <v>2.2638563622170225E-2</v>
      </c>
      <c r="BC28" s="81">
        <f t="shared" si="6"/>
        <v>5.9068323101129139E-2</v>
      </c>
      <c r="BD28" s="80">
        <f>('City Affordability'!GY30-'City Affordability'!GY29)/'City Affordability'!GY29</f>
        <v>-4.3808231011291414E-3</v>
      </c>
      <c r="BE28" s="51">
        <f>('City Affordability'!GZ30-'City Affordability'!GZ29)/'City Affordability'!GZ29</f>
        <v>-2.8684020052006541E-3</v>
      </c>
      <c r="BF28" s="51">
        <f>('City Affordability'!HA30-'City Affordability'!HA29)/'City Affordability'!HA29</f>
        <v>1.2694818099402847E-2</v>
      </c>
      <c r="BG28" s="51">
        <f>('City Affordability'!HC30-'City Affordability'!HC29)/'City Affordability'!HC29</f>
        <v>6.6666666666666666E-2</v>
      </c>
      <c r="BH28" s="51">
        <f>('City Affordability'!HF30-'City Affordability'!HF29)/'City Affordability'!HF29</f>
        <v>3.9603960396039604E-2</v>
      </c>
      <c r="BI28" s="51">
        <f>('City Affordability'!HI30-'City Affordability'!HI29)/'City Affordability'!HI29</f>
        <v>-6.8493150684931503E-3</v>
      </c>
      <c r="BJ28" s="51">
        <f>('City Affordability'!HK30-'City Affordability'!HK29)/'City Affordability'!HK29</f>
        <v>1.4154870940882622E-2</v>
      </c>
      <c r="BK28" s="51">
        <f>('City Affordability'!HL30-'City Affordability'!HL29)/'City Affordability'!HL29</f>
        <v>2.2638563622170225E-2</v>
      </c>
      <c r="BL28" s="81">
        <f t="shared" si="7"/>
        <v>7.1047489767795804E-2</v>
      </c>
      <c r="BM28" s="80">
        <f>('City Affordability'!IC30-'City Affordability'!IC29)/'City Affordability'!IC29</f>
        <v>8.9093193994311787E-2</v>
      </c>
      <c r="BN28" s="51">
        <f>('City Affordability'!ID30-'City Affordability'!ID29)/'City Affordability'!ID29</f>
        <v>5.2964163964413405E-2</v>
      </c>
      <c r="BO28" s="51">
        <f>('City Affordability'!IE30-'City Affordability'!IE29)/'City Affordability'!IE29</f>
        <v>5.6616129800193066E-2</v>
      </c>
      <c r="BP28" s="51">
        <f>('City Affordability'!IG30-'City Affordability'!IG29)/'City Affordability'!IG29</f>
        <v>-3.3333333333333333E-2</v>
      </c>
      <c r="BQ28" s="51">
        <f>('City Affordability'!IJ30-'City Affordability'!IJ29)/'City Affordability'!IJ29</f>
        <v>-1.9607843137254902E-2</v>
      </c>
      <c r="BR28" s="51">
        <f>('City Affordability'!IM30-'City Affordability'!IM29)/'City Affordability'!IM29</f>
        <v>-0.04</v>
      </c>
      <c r="BS28" s="51">
        <f>('City Affordability'!IO30-'City Affordability'!IO29)/'City Affordability'!IO29</f>
        <v>2.0338983050847505E-2</v>
      </c>
      <c r="BT28" s="51">
        <f>('City Affordability'!IP30-'City Affordability'!IP29)/'City Affordability'!IP29</f>
        <v>2.4767801857585273E-2</v>
      </c>
      <c r="BU28" s="81">
        <f t="shared" si="9"/>
        <v>-0.12242652732764511</v>
      </c>
      <c r="BV28" s="80">
        <f>('City Affordability'!JG30-'City Affordability'!JG29)/'City Affordability'!JG29</f>
        <v>8.9093193994311787E-2</v>
      </c>
      <c r="BW28" s="51">
        <f>('City Affordability'!JH30-'City Affordability'!JH29)/'City Affordability'!JH29</f>
        <v>5.2964163964413405E-2</v>
      </c>
      <c r="BX28" s="51">
        <f>('City Affordability'!JI30-'City Affordability'!JI29)/'City Affordability'!JI29</f>
        <v>5.6616129800193066E-2</v>
      </c>
      <c r="BY28" s="51">
        <f>('City Affordability'!JK30-'City Affordability'!JK29)/'City Affordability'!JK29</f>
        <v>-4.5766590389016018E-3</v>
      </c>
      <c r="BZ28" s="51">
        <f>('City Affordability'!JN30-'City Affordability'!JN29)/'City Affordability'!JN29</f>
        <v>1.7999999999999999E-2</v>
      </c>
      <c r="CA28" s="51">
        <f>('City Affordability'!JQ30-'City Affordability'!JQ29)/'City Affordability'!JQ29</f>
        <v>3.833333333333333E-2</v>
      </c>
      <c r="CB28" s="51">
        <f>('City Affordability'!JS30-'City Affordability'!JS29)/'City Affordability'!JS29</f>
        <v>2.1996615905245299E-2</v>
      </c>
      <c r="CC28" s="51">
        <f>('City Affordability'!JT30-'City Affordability'!JT29)/'City Affordability'!JT29</f>
        <v>2.4767801857585273E-2</v>
      </c>
      <c r="CD28" s="81">
        <f t="shared" si="8"/>
        <v>-9.3669853033213388E-2</v>
      </c>
    </row>
    <row r="29" spans="1:82" x14ac:dyDescent="0.25">
      <c r="A29" s="78">
        <v>2013</v>
      </c>
      <c r="B29" s="51">
        <f>('City Affordability'!R31-'City Affordability'!R30)/'City Affordability'!R30</f>
        <v>-1.0814889336016096E-2</v>
      </c>
      <c r="C29" s="51">
        <f>('City Affordability'!S31-'City Affordability'!S30)/'City Affordability'!S30</f>
        <v>-9.2052601486563752E-3</v>
      </c>
      <c r="D29" s="51">
        <f>('City Affordability'!T31-'City Affordability'!T30)/'City Affordability'!T30</f>
        <v>-1.5455398222182516E-2</v>
      </c>
      <c r="E29" s="84">
        <f>('City Affordability'!V31-'City Affordability'!V30)/'City Affordability'!V30</f>
        <v>3.5714285714285712E-2</v>
      </c>
      <c r="F29" s="84">
        <f>('City Affordability'!Y31-'City Affordability'!Y30)/'City Affordability'!Y30</f>
        <v>1.0101010101010102E-2</v>
      </c>
      <c r="G29" s="84">
        <f>('City Affordability'!AB31-'City Affordability'!AB30)/'City Affordability'!AB30</f>
        <v>2.7027027027027029E-2</v>
      </c>
      <c r="H29" s="84">
        <f>('City Affordability'!AD31-'City Affordability'!AD30)/'City Affordability'!AD30</f>
        <v>1.680672268907587E-3</v>
      </c>
      <c r="I29" s="84">
        <f>('City Affordability'!AE31-'City Affordability'!AE30)/'City Affordability'!AE30</f>
        <v>7.8554595443840159E-4</v>
      </c>
      <c r="J29" s="81">
        <f t="shared" si="1"/>
        <v>4.652917505030181E-2</v>
      </c>
      <c r="K29" s="51">
        <f>('City Affordability'!AY31-'City Affordability'!AY30)/'City Affordability'!AY30</f>
        <v>1.8041574061968886E-2</v>
      </c>
      <c r="L29" s="51">
        <f>('City Affordability'!AZ31-'City Affordability'!AZ30)/'City Affordability'!AZ30</f>
        <v>1.4143145778485276E-2</v>
      </c>
      <c r="M29" s="51">
        <f>('City Affordability'!BA31-'City Affordability'!BA30)/'City Affordability'!BA30</f>
        <v>1.3956947847392369E-2</v>
      </c>
      <c r="N29" s="51">
        <f>('City Affordability'!BC31-'City Affordability'!BC30)/'City Affordability'!BC30</f>
        <v>7.6923076923076927E-2</v>
      </c>
      <c r="O29" s="51">
        <f>('City Affordability'!BF31-'City Affordability'!BF30)/'City Affordability'!BF30</f>
        <v>9.375E-2</v>
      </c>
      <c r="P29" s="51">
        <f>('City Affordability'!BI31-'City Affordability'!BI30)/'City Affordability'!BI30</f>
        <v>3.015075376884422E-2</v>
      </c>
      <c r="Q29" s="51">
        <f>('City Affordability'!BK31-'City Affordability'!BK30)/'City Affordability'!BK30</f>
        <v>1.6574585635359181E-2</v>
      </c>
      <c r="R29" s="51">
        <f>('City Affordability'!BL31-'City Affordability'!BL30)/'City Affordability'!BL30</f>
        <v>2.1077283372365474E-2</v>
      </c>
      <c r="S29" s="81">
        <f t="shared" si="2"/>
        <v>5.8881502861108041E-2</v>
      </c>
      <c r="T29" s="80">
        <f>('City Affordability'!CC31-'City Affordability'!CC30)/'City Affordability'!CC30</f>
        <v>1.8041574061968886E-2</v>
      </c>
      <c r="U29" s="51">
        <f>('City Affordability'!CD31-'City Affordability'!CD30)/'City Affordability'!CD30</f>
        <v>1.4143145778485276E-2</v>
      </c>
      <c r="V29" s="51">
        <f>('City Affordability'!CE31-'City Affordability'!CE30)/'City Affordability'!CE30</f>
        <v>1.3956947847392369E-2</v>
      </c>
      <c r="W29" s="51">
        <f>('City Affordability'!CG31-'City Affordability'!CG30)/'City Affordability'!CG30</f>
        <v>0.04</v>
      </c>
      <c r="X29" s="51">
        <f>('City Affordability'!CJ31-'City Affordability'!CJ30)/'City Affordability'!CJ30</f>
        <v>3.2258064516129031E-2</v>
      </c>
      <c r="Y29" s="51">
        <f>('City Affordability'!CM31-'City Affordability'!CM30)/'City Affordability'!CM30</f>
        <v>5.7483731019522775E-2</v>
      </c>
      <c r="Z29" s="51">
        <f>('City Affordability'!CO31-'City Affordability'!CO30)/'City Affordability'!CO30</f>
        <v>1.25588697017268E-2</v>
      </c>
      <c r="AA29" s="51">
        <f>('City Affordability'!CP31-'City Affordability'!CP30)/'City Affordability'!CP30</f>
        <v>2.1077283372365474E-2</v>
      </c>
      <c r="AB29" s="81">
        <f t="shared" si="3"/>
        <v>2.1958425938031115E-2</v>
      </c>
      <c r="AC29" s="80">
        <f>('City Affordability'!DM31-'City Affordability'!DM30)/'City Affordability'!DM30</f>
        <v>1.5063237174932499E-2</v>
      </c>
      <c r="AD29" s="51">
        <f>('City Affordability'!DN31-'City Affordability'!DN30)/'City Affordability'!DN30</f>
        <v>6.5920894926088693E-3</v>
      </c>
      <c r="AE29" s="51">
        <f>('City Affordability'!DO31-'City Affordability'!DO30)/'City Affordability'!DO30</f>
        <v>8.2955222512489119E-3</v>
      </c>
      <c r="AF29" s="51">
        <f>('City Affordability'!DQ31-'City Affordability'!DQ30)/'City Affordability'!DQ30</f>
        <v>0.12469437652811736</v>
      </c>
      <c r="AG29" s="51">
        <f>('City Affordability'!DT31-'City Affordability'!DT30)/'City Affordability'!DT30</f>
        <v>6.2391681109185443E-2</v>
      </c>
      <c r="AH29" s="51">
        <f>('City Affordability'!DW31-'City Affordability'!DW30)/'City Affordability'!DW30</f>
        <v>6.6024759284731768E-2</v>
      </c>
      <c r="AI29" s="51">
        <f>('City Affordability'!DY31-'City Affordability'!DY30)/'City Affordability'!DY30</f>
        <v>2.2518765638031596E-2</v>
      </c>
      <c r="AJ29" s="51">
        <f>('City Affordability'!DZ31-'City Affordability'!DZ30)/'City Affordability'!DZ30</f>
        <v>2.5423728813559188E-2</v>
      </c>
      <c r="AK29" s="81">
        <f t="shared" si="4"/>
        <v>0.10963113935318486</v>
      </c>
      <c r="AL29" s="80">
        <f>('City Affordability'!EQ31-'City Affordability'!EQ30)/'City Affordability'!EQ30</f>
        <v>1.9335647000495785E-2</v>
      </c>
      <c r="AM29" s="51">
        <f>('City Affordability'!ER31-'City Affordability'!ER30)/'City Affordability'!ER30</f>
        <v>1.376492095924293E-2</v>
      </c>
      <c r="AN29" s="51">
        <f>('City Affordability'!ES31-'City Affordability'!ES30)/'City Affordability'!ES30</f>
        <v>1.9764271969211034E-2</v>
      </c>
      <c r="AO29" s="51">
        <f>('City Affordability'!EU31-'City Affordability'!EU30)/'City Affordability'!EU30</f>
        <v>2.8571428571428571E-2</v>
      </c>
      <c r="AP29" s="51">
        <f>('City Affordability'!EX31-'City Affordability'!EX30)/'City Affordability'!EX30</f>
        <v>1.2941176470588235E-2</v>
      </c>
      <c r="AQ29" s="51">
        <f>('City Affordability'!FA31-'City Affordability'!FA30)/'City Affordability'!FA30</f>
        <v>1.6260162601626018E-2</v>
      </c>
      <c r="AR29" s="51">
        <f>('City Affordability'!FC31-'City Affordability'!FC30)/'City Affordability'!FC30</f>
        <v>1.2315270935960592E-2</v>
      </c>
      <c r="AS29" s="51">
        <f>('City Affordability'!FD31-'City Affordability'!FD30)/'City Affordability'!FD30</f>
        <v>1.4503816793893173E-2</v>
      </c>
      <c r="AT29" s="81">
        <f t="shared" si="5"/>
        <v>9.2357815709327856E-3</v>
      </c>
      <c r="AU29" s="80">
        <f>('City Affordability'!FU31-'City Affordability'!FU30)/'City Affordability'!FU30</f>
        <v>1.9335647000495785E-2</v>
      </c>
      <c r="AV29" s="51">
        <f>('City Affordability'!FV31-'City Affordability'!FV30)/'City Affordability'!FV30</f>
        <v>1.376492095924293E-2</v>
      </c>
      <c r="AW29" s="51">
        <f>('City Affordability'!FW31-'City Affordability'!FW30)/'City Affordability'!FW30</f>
        <v>1.9764271969211034E-2</v>
      </c>
      <c r="AX29" s="51">
        <f>('City Affordability'!FY31-'City Affordability'!FY30)/'City Affordability'!FY30</f>
        <v>1.4814814814814814E-3</v>
      </c>
      <c r="AY29" s="51">
        <f>('City Affordability'!GB31-'City Affordability'!GB30)/'City Affordability'!GB30</f>
        <v>2.6282853566958697E-2</v>
      </c>
      <c r="AZ29" s="51">
        <f>('City Affordability'!GE31-'City Affordability'!GE30)/'City Affordability'!GE30</f>
        <v>9.4736842105263164E-3</v>
      </c>
      <c r="BA29" s="51">
        <f>('City Affordability'!GG31-'City Affordability'!GG30)/'City Affordability'!GG30</f>
        <v>9.8603122432210592E-3</v>
      </c>
      <c r="BB29" s="51">
        <f>('City Affordability'!GH31-'City Affordability'!GH30)/'City Affordability'!GH30</f>
        <v>1.4503816793893173E-2</v>
      </c>
      <c r="BC29" s="81">
        <f t="shared" si="6"/>
        <v>-1.7854165519014302E-2</v>
      </c>
      <c r="BD29" s="80">
        <f>('City Affordability'!GY31-'City Affordability'!GY30)/'City Affordability'!GY30</f>
        <v>1.9335647000495785E-2</v>
      </c>
      <c r="BE29" s="51">
        <f>('City Affordability'!GZ31-'City Affordability'!GZ30)/'City Affordability'!GZ30</f>
        <v>1.376492095924293E-2</v>
      </c>
      <c r="BF29" s="51">
        <f>('City Affordability'!HA31-'City Affordability'!HA30)/'City Affordability'!HA30</f>
        <v>1.9764271969211034E-2</v>
      </c>
      <c r="BG29" s="51">
        <f>('City Affordability'!HC31-'City Affordability'!HC30)/'City Affordability'!HC30</f>
        <v>4.1666666666666664E-2</v>
      </c>
      <c r="BH29" s="51">
        <f>('City Affordability'!HF31-'City Affordability'!HF30)/'City Affordability'!HF30</f>
        <v>3.1746031746031744E-2</v>
      </c>
      <c r="BI29" s="51">
        <f>('City Affordability'!HI31-'City Affordability'!HI30)/'City Affordability'!HI30</f>
        <v>7.7241379310344832E-2</v>
      </c>
      <c r="BJ29" s="51">
        <f>('City Affordability'!HK31-'City Affordability'!HK30)/'City Affordability'!HK30</f>
        <v>9.8522167487684973E-3</v>
      </c>
      <c r="BK29" s="51">
        <f>('City Affordability'!HL31-'City Affordability'!HL30)/'City Affordability'!HL30</f>
        <v>1.4503816793893173E-2</v>
      </c>
      <c r="BL29" s="81">
        <f t="shared" si="7"/>
        <v>2.2331019666170879E-2</v>
      </c>
      <c r="BM29" s="80">
        <f>('City Affordability'!IC31-'City Affordability'!IC30)/'City Affordability'!IC30</f>
        <v>2.5264180736062188E-2</v>
      </c>
      <c r="BN29" s="51">
        <f>('City Affordability'!ID31-'City Affordability'!ID30)/'City Affordability'!ID30</f>
        <v>2.1951989892608971E-2</v>
      </c>
      <c r="BO29" s="51">
        <f>('City Affordability'!IE31-'City Affordability'!IE30)/'City Affordability'!IE30</f>
        <v>2.3465777380129327E-2</v>
      </c>
      <c r="BP29" s="51">
        <f>('City Affordability'!IG31-'City Affordability'!IG30)/'City Affordability'!IG30</f>
        <v>3.4482758620689655E-2</v>
      </c>
      <c r="BQ29" s="51">
        <f>('City Affordability'!IJ31-'City Affordability'!IJ30)/'City Affordability'!IJ30</f>
        <v>0.02</v>
      </c>
      <c r="BR29" s="51">
        <f>('City Affordability'!IM31-'City Affordability'!IM30)/'City Affordability'!IM30</f>
        <v>2.4305555555555556E-2</v>
      </c>
      <c r="BS29" s="51">
        <f>('City Affordability'!IO31-'City Affordability'!IO30)/'City Affordability'!IO30</f>
        <v>8.3056478405315604E-3</v>
      </c>
      <c r="BT29" s="51">
        <f>('City Affordability'!IP31-'City Affordability'!IP30)/'City Affordability'!IP30</f>
        <v>1.057401812688826E-2</v>
      </c>
      <c r="BU29" s="81">
        <f t="shared" si="9"/>
        <v>9.2185778846274671E-3</v>
      </c>
      <c r="BV29" s="80">
        <f>('City Affordability'!JG31-'City Affordability'!JG30)/'City Affordability'!JG30</f>
        <v>2.5264180736062188E-2</v>
      </c>
      <c r="BW29" s="51">
        <f>('City Affordability'!JH31-'City Affordability'!JH30)/'City Affordability'!JH30</f>
        <v>2.1951989892608971E-2</v>
      </c>
      <c r="BX29" s="51">
        <f>('City Affordability'!JI31-'City Affordability'!JI30)/'City Affordability'!JI30</f>
        <v>2.3465777380129327E-2</v>
      </c>
      <c r="BY29" s="51">
        <f>('City Affordability'!JK31-'City Affordability'!JK30)/'City Affordability'!JK30</f>
        <v>4.5977011494252873E-3</v>
      </c>
      <c r="BZ29" s="51">
        <f>('City Affordability'!JN31-'City Affordability'!JN30)/'City Affordability'!JN30</f>
        <v>3.1434184675834968E-2</v>
      </c>
      <c r="CA29" s="51">
        <f>('City Affordability'!JQ31-'City Affordability'!JQ30)/'City Affordability'!JQ30</f>
        <v>2.5682182985553772E-2</v>
      </c>
      <c r="CB29" s="51">
        <f>('City Affordability'!JS31-'City Affordability'!JS30)/'City Affordability'!JS30</f>
        <v>9.105960264900733E-3</v>
      </c>
      <c r="CC29" s="51">
        <f>('City Affordability'!JT31-'City Affordability'!JT30)/'City Affordability'!JT30</f>
        <v>1.057401812688826E-2</v>
      </c>
      <c r="CD29" s="81">
        <f t="shared" si="8"/>
        <v>-2.06664795866369E-2</v>
      </c>
    </row>
    <row r="30" spans="1:82" x14ac:dyDescent="0.25">
      <c r="A30" s="78">
        <v>2014</v>
      </c>
      <c r="B30" s="51">
        <f>('City Affordability'!R32-'City Affordability'!R31)/'City Affordability'!R31</f>
        <v>-6.7378591406051357E-3</v>
      </c>
      <c r="C30" s="51">
        <f>('City Affordability'!S32-'City Affordability'!S31)/'City Affordability'!S31</f>
        <v>-3.0007501875468868E-3</v>
      </c>
      <c r="D30" s="51">
        <f>('City Affordability'!T32-'City Affordability'!T31)/'City Affordability'!T31</f>
        <v>-5.3082890975908537E-3</v>
      </c>
      <c r="E30" s="84">
        <f>('City Affordability'!V32-'City Affordability'!V31)/'City Affordability'!V31</f>
        <v>8.2758620689655175E-3</v>
      </c>
      <c r="F30" s="84">
        <f>('City Affordability'!Y32-'City Affordability'!Y31)/'City Affordability'!Y31</f>
        <v>2.5000000000000001E-2</v>
      </c>
      <c r="G30" s="84">
        <f>('City Affordability'!AB32-'City Affordability'!AB31)/'City Affordability'!AB31</f>
        <v>0</v>
      </c>
      <c r="H30" s="84">
        <f>('City Affordability'!AD32-'City Affordability'!AD31)/'City Affordability'!AD31</f>
        <v>1.0906040268456351E-2</v>
      </c>
      <c r="I30" s="84">
        <f>('City Affordability'!AE32-'City Affordability'!AE31)/'City Affordability'!AE31</f>
        <v>1.6483516483516439E-2</v>
      </c>
      <c r="J30" s="81">
        <f t="shared" si="1"/>
        <v>1.5013721209570653E-2</v>
      </c>
      <c r="K30" s="83">
        <f>('City Affordability'!AY32-'City Affordability'!AY31)/'City Affordability'!AY31</f>
        <v>5.1367664055477081E-4</v>
      </c>
      <c r="L30" s="83">
        <f>('City Affordability'!AZ32-'City Affordability'!AZ31)/'City Affordability'!AZ31</f>
        <v>3.7430572325525234E-3</v>
      </c>
      <c r="M30" s="83">
        <f>('City Affordability'!BA32-'City Affordability'!BA31)/'City Affordability'!BA31</f>
        <v>5.0916936353829559E-3</v>
      </c>
      <c r="N30" s="51">
        <f>('City Affordability'!BC32-'City Affordability'!BC31)/'City Affordability'!BC31</f>
        <v>0</v>
      </c>
      <c r="O30" s="51">
        <f>('City Affordability'!BF32-'City Affordability'!BF31)/'City Affordability'!BF31</f>
        <v>0.11428571428571428</v>
      </c>
      <c r="P30" s="51">
        <f>('City Affordability'!BI32-'City Affordability'!BI31)/'City Affordability'!BI31</f>
        <v>8.7804878048780483E-2</v>
      </c>
      <c r="Q30" s="83">
        <f>('City Affordability'!BK32-'City Affordability'!BK31)/'City Affordability'!BK31</f>
        <v>3.0279503105589883E-2</v>
      </c>
      <c r="R30" s="83">
        <f>('City Affordability'!BL32-'City Affordability'!BL31)/'City Affordability'!BL31</f>
        <v>2.9051987767583966E-2</v>
      </c>
      <c r="S30" s="81">
        <f t="shared" si="2"/>
        <v>-5.1367664055477081E-4</v>
      </c>
      <c r="T30" s="82">
        <f>('City Affordability'!CC32-'City Affordability'!CC31)/'City Affordability'!CC31</f>
        <v>5.1367664055477081E-4</v>
      </c>
      <c r="U30" s="83">
        <f>('City Affordability'!CD32-'City Affordability'!CD31)/'City Affordability'!CD31</f>
        <v>3.7430572325525234E-3</v>
      </c>
      <c r="V30" s="83">
        <f>('City Affordability'!CE32-'City Affordability'!CE31)/'City Affordability'!CE31</f>
        <v>5.0916936353829559E-3</v>
      </c>
      <c r="W30" s="51">
        <f>('City Affordability'!CG32-'City Affordability'!CG31)/'City Affordability'!CG31</f>
        <v>7.6923076923076927E-2</v>
      </c>
      <c r="X30" s="51">
        <f>('City Affordability'!CJ32-'City Affordability'!CJ31)/'City Affordability'!CJ31</f>
        <v>6.25E-2</v>
      </c>
      <c r="Y30" s="51">
        <f>('City Affordability'!CM32-'City Affordability'!CM31)/'City Affordability'!CM31</f>
        <v>7.179487179487179E-2</v>
      </c>
      <c r="Z30" s="83">
        <f>('City Affordability'!CO32-'City Affordability'!CO31)/'City Affordability'!CO31</f>
        <v>2.1705426356589234E-2</v>
      </c>
      <c r="AA30" s="83">
        <f>('City Affordability'!CP32-'City Affordability'!CP31)/'City Affordability'!CP31</f>
        <v>2.9051987767583966E-2</v>
      </c>
      <c r="AB30" s="81">
        <f t="shared" si="3"/>
        <v>7.6409400282522161E-2</v>
      </c>
      <c r="AC30" s="82">
        <f>('City Affordability'!DM32-'City Affordability'!DM31)/'City Affordability'!DM31</f>
        <v>7.8958420831583373E-2</v>
      </c>
      <c r="AD30" s="83">
        <f>('City Affordability'!DN32-'City Affordability'!DN31)/'City Affordability'!DN31</f>
        <v>2.4012700932724746E-2</v>
      </c>
      <c r="AE30" s="83">
        <f>('City Affordability'!DO32-'City Affordability'!DO31)/'City Affordability'!DO31</f>
        <v>1.8772727272727274E-2</v>
      </c>
      <c r="AF30" s="51">
        <f>('City Affordability'!DQ32-'City Affordability'!DQ31)/'City Affordability'!DQ31</f>
        <v>4.3478260869565218E-3</v>
      </c>
      <c r="AG30" s="51">
        <f>('City Affordability'!DT32-'City Affordability'!DT31)/'City Affordability'!DT31</f>
        <v>4.4045676998368678E-2</v>
      </c>
      <c r="AH30" s="51">
        <f>('City Affordability'!DW32-'City Affordability'!DW31)/'City Affordability'!DW31</f>
        <v>5.8064516129032261E-2</v>
      </c>
      <c r="AI30" s="83">
        <f>('City Affordability'!DY32-'City Affordability'!DY31)/'City Affordability'!DY31</f>
        <v>1.8760195758564531E-2</v>
      </c>
      <c r="AJ30" s="83">
        <f>('City Affordability'!DZ32-'City Affordability'!DZ31)/'City Affordability'!DZ31</f>
        <v>2.7047332832456757E-2</v>
      </c>
      <c r="AK30" s="81">
        <f t="shared" si="4"/>
        <v>-7.4610594744626849E-2</v>
      </c>
      <c r="AL30" s="82">
        <f>('City Affordability'!EQ32-'City Affordability'!EQ31)/'City Affordability'!EQ31</f>
        <v>3.4411478599221793E-2</v>
      </c>
      <c r="AM30" s="83">
        <f>('City Affordability'!ER32-'City Affordability'!ER31)/'City Affordability'!ER31</f>
        <v>9.8652805770658748E-3</v>
      </c>
      <c r="AN30" s="83">
        <f>('City Affordability'!ES32-'City Affordability'!ES31)/'City Affordability'!ES31</f>
        <v>2.1622046624995086E-2</v>
      </c>
      <c r="AO30" s="51">
        <f>('City Affordability'!EU32-'City Affordability'!EU31)/'City Affordability'!EU31</f>
        <v>3.4722222222222224E-2</v>
      </c>
      <c r="AP30" s="51">
        <f>('City Affordability'!EX32-'City Affordability'!EX31)/'City Affordability'!EX31</f>
        <v>2.9036004645760744E-2</v>
      </c>
      <c r="AQ30" s="51">
        <f>('City Affordability'!FA32-'City Affordability'!FA31)/'City Affordability'!FA31</f>
        <v>2.5000000000000001E-2</v>
      </c>
      <c r="AR30" s="83">
        <f>('City Affordability'!FC32-'City Affordability'!FC31)/'City Affordability'!FC31</f>
        <v>2.5141930251419371E-2</v>
      </c>
      <c r="AS30" s="83">
        <f>('City Affordability'!FD32-'City Affordability'!FD31)/'City Affordability'!FD31</f>
        <v>2.4830699774266236E-2</v>
      </c>
      <c r="AT30" s="81">
        <f t="shared" si="5"/>
        <v>3.1074362300043123E-4</v>
      </c>
      <c r="AU30" s="82">
        <f>('City Affordability'!FU32-'City Affordability'!FU31)/'City Affordability'!FU31</f>
        <v>3.4411478599221793E-2</v>
      </c>
      <c r="AV30" s="83">
        <f>('City Affordability'!FV32-'City Affordability'!FV31)/'City Affordability'!FV31</f>
        <v>9.8652805770658748E-3</v>
      </c>
      <c r="AW30" s="83">
        <f>('City Affordability'!FW32-'City Affordability'!FW31)/'City Affordability'!FW31</f>
        <v>2.1622046624995086E-2</v>
      </c>
      <c r="AX30" s="51">
        <f>('City Affordability'!FY32-'City Affordability'!FY31)/'City Affordability'!FY31</f>
        <v>3.5502958579881658E-2</v>
      </c>
      <c r="AY30" s="51">
        <f>('City Affordability'!GB32-'City Affordability'!GB31)/'City Affordability'!GB31</f>
        <v>6.0975609756097563E-3</v>
      </c>
      <c r="AZ30" s="51">
        <f>('City Affordability'!GE32-'City Affordability'!GE31)/'City Affordability'!GE31</f>
        <v>-9.384775808133473E-3</v>
      </c>
      <c r="BA30" s="83">
        <f>('City Affordability'!GG32-'City Affordability'!GG31)/'City Affordability'!GG31</f>
        <v>1.9528071602929142E-2</v>
      </c>
      <c r="BB30" s="83">
        <f>('City Affordability'!GH32-'City Affordability'!GH31)/'City Affordability'!GH31</f>
        <v>2.4830699774266236E-2</v>
      </c>
      <c r="BC30" s="81">
        <f t="shared" si="6"/>
        <v>1.0914799806598652E-3</v>
      </c>
      <c r="BD30" s="82">
        <f>('City Affordability'!GY32-'City Affordability'!GY31)/'City Affordability'!GY31</f>
        <v>3.4411478599221793E-2</v>
      </c>
      <c r="BE30" s="83">
        <f>('City Affordability'!GZ32-'City Affordability'!GZ31)/'City Affordability'!GZ31</f>
        <v>9.8652805770658748E-3</v>
      </c>
      <c r="BF30" s="83">
        <f>('City Affordability'!HA32-'City Affordability'!HA31)/'City Affordability'!HA31</f>
        <v>2.1622046624995086E-2</v>
      </c>
      <c r="BG30" s="51">
        <f>('City Affordability'!HC32-'City Affordability'!HC31)/'City Affordability'!HC31</f>
        <v>-3.5999999999999997E-2</v>
      </c>
      <c r="BH30" s="51">
        <f>('City Affordability'!HF32-'City Affordability'!HF31)/'City Affordability'!HF31</f>
        <v>1.2307692307692308E-2</v>
      </c>
      <c r="BI30" s="51">
        <f>('City Affordability'!HI32-'City Affordability'!HI31)/'City Affordability'!HI31</f>
        <v>2.4327784891165175E-2</v>
      </c>
      <c r="BJ30" s="83">
        <f>('City Affordability'!HK32-'City Affordability'!HK31)/'City Affordability'!HK31</f>
        <v>2.357723577235777E-2</v>
      </c>
      <c r="BK30" s="83">
        <f>('City Affordability'!HL32-'City Affordability'!HL31)/'City Affordability'!HL31</f>
        <v>2.4830699774266236E-2</v>
      </c>
      <c r="BL30" s="81">
        <f t="shared" si="7"/>
        <v>-7.0411478599221783E-2</v>
      </c>
      <c r="BM30" s="82">
        <f>('City Affordability'!IC32-'City Affordability'!IC31)/'City Affordability'!IC31</f>
        <v>1.0188366307309561E-2</v>
      </c>
      <c r="BN30" s="83">
        <f>('City Affordability'!ID32-'City Affordability'!ID31)/'City Affordability'!ID31</f>
        <v>9.6327203420388391E-3</v>
      </c>
      <c r="BO30" s="83">
        <f>('City Affordability'!IE32-'City Affordability'!IE31)/'City Affordability'!IE31</f>
        <v>1.0649288722880077E-2</v>
      </c>
      <c r="BP30" s="83">
        <f>('City Affordability'!IG32-'City Affordability'!IG31)/'City Affordability'!IG31</f>
        <v>0</v>
      </c>
      <c r="BQ30" s="83">
        <f>('City Affordability'!IJ32-'City Affordability'!IJ31)/'City Affordability'!IJ31</f>
        <v>1.9607843137254902E-2</v>
      </c>
      <c r="BR30" s="83">
        <f>('City Affordability'!IM32-'City Affordability'!IM31)/'City Affordability'!IM31</f>
        <v>8.4745762711864406E-3</v>
      </c>
      <c r="BS30" s="83">
        <f>('City Affordability'!IO32-'City Affordability'!IO31)/'City Affordability'!IO31</f>
        <v>1.4827018121911013E-2</v>
      </c>
      <c r="BT30" s="83">
        <f>('City Affordability'!IP32-'City Affordability'!IP31)/'City Affordability'!IP31</f>
        <v>2.2421524663677129E-2</v>
      </c>
      <c r="BU30" s="81">
        <f t="shared" si="9"/>
        <v>-1.0188366307309561E-2</v>
      </c>
      <c r="BV30" s="82">
        <f>('City Affordability'!JG32-'City Affordability'!JG31)/'City Affordability'!JG31</f>
        <v>1.0188366307309561E-2</v>
      </c>
      <c r="BW30" s="83">
        <f>('City Affordability'!JH32-'City Affordability'!JH31)/'City Affordability'!JH31</f>
        <v>9.6327203420388391E-3</v>
      </c>
      <c r="BX30" s="83">
        <f>('City Affordability'!JI32-'City Affordability'!JI31)/'City Affordability'!JI31</f>
        <v>1.0649288722880077E-2</v>
      </c>
      <c r="BY30" s="83">
        <f>('City Affordability'!JK32-'City Affordability'!JK31)/'City Affordability'!JK31</f>
        <v>5.2631578947368418E-2</v>
      </c>
      <c r="BZ30" s="83">
        <f>('City Affordability'!JN32-'City Affordability'!JN31)/'City Affordability'!JN31</f>
        <v>9.5238095238095247E-3</v>
      </c>
      <c r="CA30" s="83">
        <f>('City Affordability'!JQ32-'City Affordability'!JQ31)/'City Affordability'!JQ31</f>
        <v>1.7214397496087636E-2</v>
      </c>
      <c r="CB30" s="83">
        <f>('City Affordability'!JS32-'City Affordability'!JS31)/'City Affordability'!JS31</f>
        <v>1.3125512715340395E-2</v>
      </c>
      <c r="CC30" s="83">
        <f>('City Affordability'!JT32-'City Affordability'!JT31)/'City Affordability'!JT31</f>
        <v>2.2421524663677129E-2</v>
      </c>
      <c r="CD30" s="81">
        <f t="shared" si="8"/>
        <v>4.2443212640058861E-2</v>
      </c>
    </row>
    <row r="31" spans="1:82" ht="15" customHeight="1" x14ac:dyDescent="0.25">
      <c r="A31" s="248" t="s">
        <v>103</v>
      </c>
      <c r="B31" s="244">
        <f t="shared" ref="B31:G31" si="10">AVERAGE(B7:B30)</f>
        <v>1.2055602093724117E-2</v>
      </c>
      <c r="C31" s="244">
        <f t="shared" si="10"/>
        <v>1.6324323902381598E-2</v>
      </c>
      <c r="D31" s="244">
        <f t="shared" si="10"/>
        <v>1.5346165850551116E-2</v>
      </c>
      <c r="E31" s="250">
        <f t="shared" si="10"/>
        <v>2.555260117990554E-2</v>
      </c>
      <c r="F31" s="250">
        <f t="shared" si="10"/>
        <v>2.1781123037512787E-2</v>
      </c>
      <c r="G31" s="250">
        <f t="shared" si="10"/>
        <v>1.8029850143541162E-2</v>
      </c>
      <c r="H31" s="250">
        <f>AVERAGE(H7:H30)</f>
        <v>1.8456269854460347E-2</v>
      </c>
      <c r="I31" s="250">
        <f>AVERAGE(I7:I30)</f>
        <v>2.2797365234340991E-2</v>
      </c>
      <c r="J31" s="262"/>
      <c r="K31" s="244">
        <f t="shared" ref="K31:P31" si="11">AVERAGE(K7:K30)</f>
        <v>2.2143922171173228E-2</v>
      </c>
      <c r="L31" s="244">
        <f t="shared" si="11"/>
        <v>2.0872941063823567E-2</v>
      </c>
      <c r="M31" s="244">
        <f t="shared" si="11"/>
        <v>1.7444305312760897E-2</v>
      </c>
      <c r="N31" s="244">
        <f t="shared" si="11"/>
        <v>3.492499095031041E-2</v>
      </c>
      <c r="O31" s="244">
        <f t="shared" si="11"/>
        <v>3.974296490163539E-2</v>
      </c>
      <c r="P31" s="244">
        <f t="shared" si="11"/>
        <v>3.5133993231577752E-2</v>
      </c>
      <c r="Q31" s="244">
        <f>AVERAGE(Q7:Q30)</f>
        <v>2.4725288927319428E-2</v>
      </c>
      <c r="R31" s="244">
        <f>AVERAGE(R7:R30)</f>
        <v>2.3154030575357008E-2</v>
      </c>
      <c r="S31" s="262"/>
      <c r="T31" s="242">
        <f t="shared" ref="T31:CB31" si="12">AVERAGE(T7:T30)</f>
        <v>2.2143922171173228E-2</v>
      </c>
      <c r="U31" s="244">
        <f t="shared" si="12"/>
        <v>2.0872941063823567E-2</v>
      </c>
      <c r="V31" s="244">
        <f t="shared" si="12"/>
        <v>1.7444305312760897E-2</v>
      </c>
      <c r="W31" s="244">
        <f t="shared" si="12"/>
        <v>3.8343995315872313E-2</v>
      </c>
      <c r="X31" s="244">
        <f t="shared" si="12"/>
        <v>3.887464253488692E-2</v>
      </c>
      <c r="Y31" s="244">
        <f t="shared" si="12"/>
        <v>3.8763241929986016E-2</v>
      </c>
      <c r="Z31" s="244">
        <f t="shared" si="12"/>
        <v>2.3128051076469151E-2</v>
      </c>
      <c r="AA31" s="244">
        <f>AVERAGE(AA7:AA30)</f>
        <v>2.3154030575357008E-2</v>
      </c>
      <c r="AB31" s="262"/>
      <c r="AC31" s="242">
        <f t="shared" si="12"/>
        <v>7.846513660196508E-3</v>
      </c>
      <c r="AD31" s="244">
        <f t="shared" si="12"/>
        <v>1.6722007738404127E-2</v>
      </c>
      <c r="AE31" s="244">
        <f t="shared" si="12"/>
        <v>8.6608954035462624E-3</v>
      </c>
      <c r="AF31" s="244">
        <f t="shared" si="12"/>
        <v>2.5349115771233808E-2</v>
      </c>
      <c r="AG31" s="244">
        <f t="shared" si="12"/>
        <v>2.6914473524207977E-2</v>
      </c>
      <c r="AH31" s="244">
        <f t="shared" si="12"/>
        <v>2.7389410721811669E-2</v>
      </c>
      <c r="AI31" s="244">
        <f t="shared" si="12"/>
        <v>2.0952142058892873E-2</v>
      </c>
      <c r="AJ31" s="244">
        <f>AVERAGE(AJ7:AJ30)</f>
        <v>2.511835004033236E-2</v>
      </c>
      <c r="AK31" s="262"/>
      <c r="AL31" s="242">
        <f t="shared" si="12"/>
        <v>7.1701832910054204E-3</v>
      </c>
      <c r="AM31" s="244">
        <f t="shared" si="12"/>
        <v>1.185351187808103E-2</v>
      </c>
      <c r="AN31" s="244">
        <f t="shared" si="12"/>
        <v>1.2572573494232771E-2</v>
      </c>
      <c r="AO31" s="244">
        <f t="shared" si="12"/>
        <v>2.9948671598328452E-2</v>
      </c>
      <c r="AP31" s="244">
        <f t="shared" si="12"/>
        <v>2.8869682297606041E-2</v>
      </c>
      <c r="AQ31" s="244">
        <f t="shared" si="12"/>
        <v>2.7452748760489198E-2</v>
      </c>
      <c r="AR31" s="244">
        <f t="shared" si="12"/>
        <v>1.9870392220484454E-2</v>
      </c>
      <c r="AS31" s="244">
        <f>AVERAGE(AS7:AS30)</f>
        <v>2.2205010196283233E-2</v>
      </c>
      <c r="AT31" s="262"/>
      <c r="AU31" s="242">
        <f t="shared" si="12"/>
        <v>7.1701832910054204E-3</v>
      </c>
      <c r="AV31" s="244">
        <f t="shared" si="12"/>
        <v>1.185351187808103E-2</v>
      </c>
      <c r="AW31" s="244">
        <f t="shared" si="12"/>
        <v>1.2572573494232771E-2</v>
      </c>
      <c r="AX31" s="244">
        <f t="shared" si="12"/>
        <v>2.9692294653860682E-2</v>
      </c>
      <c r="AY31" s="244">
        <f t="shared" si="12"/>
        <v>2.7895024072193682E-2</v>
      </c>
      <c r="AZ31" s="244">
        <f t="shared" si="12"/>
        <v>2.4573012689716758E-2</v>
      </c>
      <c r="BA31" s="244">
        <f t="shared" si="12"/>
        <v>2.0770760706229397E-2</v>
      </c>
      <c r="BB31" s="244">
        <f>AVERAGE(BB7:BB30)</f>
        <v>2.2205010196283233E-2</v>
      </c>
      <c r="BC31" s="262"/>
      <c r="BD31" s="242">
        <f t="shared" si="12"/>
        <v>7.1701832910054204E-3</v>
      </c>
      <c r="BE31" s="244">
        <f t="shared" si="12"/>
        <v>1.185351187808103E-2</v>
      </c>
      <c r="BF31" s="244">
        <f t="shared" si="12"/>
        <v>1.2572573494232771E-2</v>
      </c>
      <c r="BG31" s="244">
        <f t="shared" si="12"/>
        <v>2.3504393020247233E-2</v>
      </c>
      <c r="BH31" s="244">
        <f t="shared" si="12"/>
        <v>2.4466363911272018E-2</v>
      </c>
      <c r="BI31" s="244">
        <f t="shared" si="12"/>
        <v>2.448526709376421E-2</v>
      </c>
      <c r="BJ31" s="244">
        <f t="shared" si="12"/>
        <v>1.9815183384741676E-2</v>
      </c>
      <c r="BK31" s="244">
        <f>AVERAGE(BK7:BK30)</f>
        <v>2.2205010196283233E-2</v>
      </c>
      <c r="BL31" s="262"/>
      <c r="BM31" s="247">
        <f>AVERAGE(BM7:BM30)</f>
        <v>1.9797133345842693E-2</v>
      </c>
      <c r="BN31" s="234">
        <f t="shared" si="12"/>
        <v>2.5496558587544054E-2</v>
      </c>
      <c r="BO31" s="234">
        <f t="shared" si="12"/>
        <v>2.6388174808364029E-2</v>
      </c>
      <c r="BP31" s="234">
        <f t="shared" si="12"/>
        <v>2.0300236393970116E-2</v>
      </c>
      <c r="BQ31" s="234">
        <f t="shared" si="12"/>
        <v>2.0082249956309698E-2</v>
      </c>
      <c r="BR31" s="234">
        <f t="shared" si="12"/>
        <v>2.0303422721265726E-2</v>
      </c>
      <c r="BS31" s="234">
        <f t="shared" si="12"/>
        <v>1.8781376801720765E-2</v>
      </c>
      <c r="BT31" s="234">
        <f>AVERAGE(BT7:BT30)</f>
        <v>2.2527423119994384E-2</v>
      </c>
      <c r="BU31" s="262"/>
      <c r="BV31" s="234">
        <f t="shared" si="12"/>
        <v>1.9797133345842693E-2</v>
      </c>
      <c r="BW31" s="234">
        <f t="shared" si="12"/>
        <v>2.5496558587544054E-2</v>
      </c>
      <c r="BX31" s="234">
        <f t="shared" si="12"/>
        <v>2.6388174808364029E-2</v>
      </c>
      <c r="BY31" s="234">
        <f t="shared" si="12"/>
        <v>2.2149358344193154E-2</v>
      </c>
      <c r="BZ31" s="234">
        <f t="shared" si="12"/>
        <v>1.957578239700546E-2</v>
      </c>
      <c r="CA31" s="234">
        <f t="shared" si="12"/>
        <v>1.898379342606003E-2</v>
      </c>
      <c r="CB31" s="234">
        <f t="shared" si="12"/>
        <v>1.904278908566738E-2</v>
      </c>
      <c r="CC31" s="234">
        <f>AVERAGE(CC7:CC30)</f>
        <v>2.2527423119994384E-2</v>
      </c>
      <c r="CD31" s="262"/>
    </row>
    <row r="32" spans="1:82" ht="15.75" thickBot="1" x14ac:dyDescent="0.3">
      <c r="A32" s="249"/>
      <c r="B32" s="235"/>
      <c r="C32" s="235"/>
      <c r="D32" s="235"/>
      <c r="E32" s="251"/>
      <c r="F32" s="251"/>
      <c r="G32" s="251"/>
      <c r="H32" s="251"/>
      <c r="I32" s="251"/>
      <c r="J32" s="263"/>
      <c r="K32" s="235"/>
      <c r="L32" s="235"/>
      <c r="M32" s="235"/>
      <c r="N32" s="235"/>
      <c r="O32" s="235"/>
      <c r="P32" s="235"/>
      <c r="Q32" s="235"/>
      <c r="R32" s="235"/>
      <c r="S32" s="263"/>
      <c r="T32" s="243"/>
      <c r="U32" s="235"/>
      <c r="V32" s="235"/>
      <c r="W32" s="235"/>
      <c r="X32" s="235"/>
      <c r="Y32" s="235"/>
      <c r="Z32" s="235"/>
      <c r="AA32" s="235"/>
      <c r="AB32" s="263"/>
      <c r="AC32" s="243"/>
      <c r="AD32" s="235"/>
      <c r="AE32" s="235"/>
      <c r="AF32" s="235"/>
      <c r="AG32" s="235"/>
      <c r="AH32" s="235"/>
      <c r="AI32" s="235"/>
      <c r="AJ32" s="235"/>
      <c r="AK32" s="263"/>
      <c r="AL32" s="243"/>
      <c r="AM32" s="235"/>
      <c r="AN32" s="235"/>
      <c r="AO32" s="235"/>
      <c r="AP32" s="235"/>
      <c r="AQ32" s="235"/>
      <c r="AR32" s="235"/>
      <c r="AS32" s="235"/>
      <c r="AT32" s="263"/>
      <c r="AU32" s="243"/>
      <c r="AV32" s="235"/>
      <c r="AW32" s="235"/>
      <c r="AX32" s="235"/>
      <c r="AY32" s="235"/>
      <c r="AZ32" s="235"/>
      <c r="BA32" s="235"/>
      <c r="BB32" s="235"/>
      <c r="BC32" s="263"/>
      <c r="BD32" s="243"/>
      <c r="BE32" s="235"/>
      <c r="BF32" s="235"/>
      <c r="BG32" s="235"/>
      <c r="BH32" s="235"/>
      <c r="BI32" s="235"/>
      <c r="BJ32" s="235"/>
      <c r="BK32" s="235"/>
      <c r="BL32" s="263"/>
      <c r="BM32" s="243"/>
      <c r="BN32" s="235"/>
      <c r="BO32" s="235"/>
      <c r="BP32" s="235"/>
      <c r="BQ32" s="235"/>
      <c r="BR32" s="235"/>
      <c r="BS32" s="235"/>
      <c r="BT32" s="235"/>
      <c r="BU32" s="263"/>
      <c r="BV32" s="235"/>
      <c r="BW32" s="235"/>
      <c r="BX32" s="235"/>
      <c r="BY32" s="235"/>
      <c r="BZ32" s="235"/>
      <c r="CA32" s="235"/>
      <c r="CB32" s="235"/>
      <c r="CC32" s="235"/>
      <c r="CD32" s="263"/>
    </row>
  </sheetData>
  <mergeCells count="173">
    <mergeCell ref="CD31:CD32"/>
    <mergeCell ref="J3:J5"/>
    <mergeCell ref="J31:J32"/>
    <mergeCell ref="S3:S5"/>
    <mergeCell ref="S31:S32"/>
    <mergeCell ref="AB3:AB5"/>
    <mergeCell ref="AB31:AB32"/>
    <mergeCell ref="AK3:AK5"/>
    <mergeCell ref="AK31:AK32"/>
    <mergeCell ref="AT3:AT5"/>
    <mergeCell ref="AT31:AT32"/>
    <mergeCell ref="AL3:AL5"/>
    <mergeCell ref="AM3:AM5"/>
    <mergeCell ref="AN3:AN5"/>
    <mergeCell ref="AQ3:AQ5"/>
    <mergeCell ref="AP3:AP5"/>
    <mergeCell ref="V3:V5"/>
    <mergeCell ref="AZ3:AZ5"/>
    <mergeCell ref="AX3:AX5"/>
    <mergeCell ref="AY3:AY5"/>
    <mergeCell ref="AR3:AR5"/>
    <mergeCell ref="AS3:AS5"/>
    <mergeCell ref="Y3:Y5"/>
    <mergeCell ref="BD3:BD5"/>
    <mergeCell ref="T2:AB2"/>
    <mergeCell ref="AC2:AK2"/>
    <mergeCell ref="AI3:AI5"/>
    <mergeCell ref="AJ3:AJ5"/>
    <mergeCell ref="AC3:AC5"/>
    <mergeCell ref="AD3:AD5"/>
    <mergeCell ref="AE3:AE5"/>
    <mergeCell ref="AH3:AH5"/>
    <mergeCell ref="Z3:Z5"/>
    <mergeCell ref="AA3:AA5"/>
    <mergeCell ref="T3:T5"/>
    <mergeCell ref="U3:U5"/>
    <mergeCell ref="AF3:AF5"/>
    <mergeCell ref="AG3:AG5"/>
    <mergeCell ref="BV2:CD2"/>
    <mergeCell ref="BS3:BS5"/>
    <mergeCell ref="BT3:BT5"/>
    <mergeCell ref="BM3:BM5"/>
    <mergeCell ref="BN3:BN5"/>
    <mergeCell ref="BO3:BO5"/>
    <mergeCell ref="BR3:BR5"/>
    <mergeCell ref="BP3:BP5"/>
    <mergeCell ref="BQ3:BQ5"/>
    <mergeCell ref="BU3:BU5"/>
    <mergeCell ref="CD3:CD5"/>
    <mergeCell ref="CB3:CB5"/>
    <mergeCell ref="CC3:CC5"/>
    <mergeCell ref="BV3:BV5"/>
    <mergeCell ref="BW3:BW5"/>
    <mergeCell ref="CA3:CA5"/>
    <mergeCell ref="BY3:BY5"/>
    <mergeCell ref="BZ3:BZ5"/>
    <mergeCell ref="BJ3:BJ5"/>
    <mergeCell ref="BK3:BK5"/>
    <mergeCell ref="AV31:AV32"/>
    <mergeCell ref="AW31:AW32"/>
    <mergeCell ref="AO3:AO5"/>
    <mergeCell ref="BR31:BR32"/>
    <mergeCell ref="BS31:BS32"/>
    <mergeCell ref="BT31:BT32"/>
    <mergeCell ref="BV31:BV32"/>
    <mergeCell ref="BE3:BE5"/>
    <mergeCell ref="BF3:BF5"/>
    <mergeCell ref="BI3:BI5"/>
    <mergeCell ref="BG3:BG5"/>
    <mergeCell ref="BH3:BH5"/>
    <mergeCell ref="BA3:BA5"/>
    <mergeCell ref="BB3:BB5"/>
    <mergeCell ref="BC3:BC5"/>
    <mergeCell ref="BL3:BL5"/>
    <mergeCell ref="BW31:BW32"/>
    <mergeCell ref="BX31:BX32"/>
    <mergeCell ref="AX31:AX32"/>
    <mergeCell ref="AY31:AY32"/>
    <mergeCell ref="AZ31:AZ32"/>
    <mergeCell ref="BC31:BC32"/>
    <mergeCell ref="BL31:BL32"/>
    <mergeCell ref="BU31:BU32"/>
    <mergeCell ref="CA31:CA32"/>
    <mergeCell ref="F3:F5"/>
    <mergeCell ref="G3:G5"/>
    <mergeCell ref="N3:N5"/>
    <mergeCell ref="O3:O5"/>
    <mergeCell ref="W3:W5"/>
    <mergeCell ref="X3:X5"/>
    <mergeCell ref="AU3:AU5"/>
    <mergeCell ref="AV3:AV5"/>
    <mergeCell ref="AW3:AW5"/>
    <mergeCell ref="Z31:Z32"/>
    <mergeCell ref="AA31:AA32"/>
    <mergeCell ref="T31:T32"/>
    <mergeCell ref="U31:U32"/>
    <mergeCell ref="V31:V32"/>
    <mergeCell ref="W31:W32"/>
    <mergeCell ref="X31:X32"/>
    <mergeCell ref="Y31:Y32"/>
    <mergeCell ref="AU31:AU32"/>
    <mergeCell ref="B2:J2"/>
    <mergeCell ref="K2:S2"/>
    <mergeCell ref="A31:A32"/>
    <mergeCell ref="H31:H32"/>
    <mergeCell ref="I31:I32"/>
    <mergeCell ref="B31:B32"/>
    <mergeCell ref="C31:C32"/>
    <mergeCell ref="D31:D32"/>
    <mergeCell ref="E31:E32"/>
    <mergeCell ref="F31:F32"/>
    <mergeCell ref="G31:G32"/>
    <mergeCell ref="A2:A5"/>
    <mergeCell ref="H3:H5"/>
    <mergeCell ref="I3:I5"/>
    <mergeCell ref="B3:B5"/>
    <mergeCell ref="C3:C5"/>
    <mergeCell ref="D3:D5"/>
    <mergeCell ref="E3:E5"/>
    <mergeCell ref="Q3:Q5"/>
    <mergeCell ref="R3:R5"/>
    <mergeCell ref="K3:K5"/>
    <mergeCell ref="L3:L5"/>
    <mergeCell ref="M3:M5"/>
    <mergeCell ref="P3:P5"/>
    <mergeCell ref="Q31:Q32"/>
    <mergeCell ref="R31:R32"/>
    <mergeCell ref="K31:K32"/>
    <mergeCell ref="L31:L32"/>
    <mergeCell ref="M31:M32"/>
    <mergeCell ref="N31:N32"/>
    <mergeCell ref="O31:O32"/>
    <mergeCell ref="P31:P32"/>
    <mergeCell ref="BZ31:BZ32"/>
    <mergeCell ref="BY31:BY32"/>
    <mergeCell ref="BA31:BA32"/>
    <mergeCell ref="BB31:BB32"/>
    <mergeCell ref="BD31:BD32"/>
    <mergeCell ref="BE31:BE32"/>
    <mergeCell ref="BF31:BF32"/>
    <mergeCell ref="BG31:BG32"/>
    <mergeCell ref="BH31:BH32"/>
    <mergeCell ref="BI31:BI32"/>
    <mergeCell ref="BJ31:BJ32"/>
    <mergeCell ref="BK31:BK32"/>
    <mergeCell ref="BM31:BM32"/>
    <mergeCell ref="BN31:BN32"/>
    <mergeCell ref="BO31:BO32"/>
    <mergeCell ref="BP31:BP32"/>
    <mergeCell ref="CB31:CB32"/>
    <mergeCell ref="CC31:CC32"/>
    <mergeCell ref="AL2:AT2"/>
    <mergeCell ref="AU2:BC2"/>
    <mergeCell ref="BD2:BL2"/>
    <mergeCell ref="BM2:BU2"/>
    <mergeCell ref="AC31:AC32"/>
    <mergeCell ref="AD31:AD32"/>
    <mergeCell ref="AE31:AE32"/>
    <mergeCell ref="AF31:AF32"/>
    <mergeCell ref="AG31:AG32"/>
    <mergeCell ref="AH31:AH32"/>
    <mergeCell ref="AI31:AI32"/>
    <mergeCell ref="AJ31:AJ32"/>
    <mergeCell ref="AL31:AL32"/>
    <mergeCell ref="AM31:AM32"/>
    <mergeCell ref="AN31:AN32"/>
    <mergeCell ref="AO31:AO32"/>
    <mergeCell ref="AP31:AP32"/>
    <mergeCell ref="AQ31:AQ32"/>
    <mergeCell ref="AR31:AR32"/>
    <mergeCell ref="AS31:AS32"/>
    <mergeCell ref="BQ31:BQ32"/>
    <mergeCell ref="BX3:BX5"/>
  </mergeCells>
  <conditionalFormatting sqref="B7:B32 T7:T32 AC7:AC32 AL7:AL32 AU7:AU32 BD7:BD32 BM7:BM32 BV7:BV32">
    <cfRule type="expression" dxfId="3" priority="28">
      <formula>AND(B7&gt;E7, B7&gt;I7)</formula>
    </cfRule>
  </conditionalFormatting>
  <conditionalFormatting sqref="C7:C32 L7:L32 U7:U32 AD7:AD32 AM7:AM32 AV7:AV32 BE7:BE32 BN7:BN32 BW7:BW32">
    <cfRule type="expression" dxfId="2" priority="29">
      <formula>AND(C7&gt;F7, C7&gt;I7)</formula>
    </cfRule>
  </conditionalFormatting>
  <conditionalFormatting sqref="D7:D32 M7:M32 V7:V32 AE7:AE32 AN7:AN32 AW7:AW32 BF7:BF32 BO7:BO32 BX7:BX32">
    <cfRule type="expression" dxfId="1" priority="30">
      <formula>AND(D7&gt;G7, D7&gt;I7)</formula>
    </cfRule>
  </conditionalFormatting>
  <conditionalFormatting sqref="K7:K32">
    <cfRule type="expression" dxfId="0" priority="31">
      <formula>AND(K7&gt;N7, K7&gt;R7)</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4:M31"/>
  <sheetViews>
    <sheetView tabSelected="1" workbookViewId="0">
      <selection activeCell="B1" sqref="B1"/>
    </sheetView>
  </sheetViews>
  <sheetFormatPr defaultRowHeight="15" x14ac:dyDescent="0.25"/>
  <sheetData>
    <row r="4" spans="2:13" ht="15.75" thickBot="1" x14ac:dyDescent="0.3"/>
    <row r="5" spans="2:13" x14ac:dyDescent="0.25">
      <c r="B5" s="270" t="s">
        <v>157</v>
      </c>
      <c r="C5" s="271"/>
      <c r="D5" s="271"/>
      <c r="E5" s="271"/>
      <c r="F5" s="271"/>
      <c r="G5" s="271"/>
      <c r="H5" s="271"/>
      <c r="I5" s="271"/>
      <c r="J5" s="271"/>
      <c r="K5" s="271"/>
      <c r="L5" s="271"/>
      <c r="M5" s="272"/>
    </row>
    <row r="6" spans="2:13" x14ac:dyDescent="0.25">
      <c r="B6" s="273"/>
      <c r="C6" s="274"/>
      <c r="D6" s="274"/>
      <c r="E6" s="274"/>
      <c r="F6" s="274"/>
      <c r="G6" s="274"/>
      <c r="H6" s="274"/>
      <c r="I6" s="274"/>
      <c r="J6" s="274"/>
      <c r="K6" s="274"/>
      <c r="L6" s="274"/>
      <c r="M6" s="275"/>
    </row>
    <row r="7" spans="2:13" x14ac:dyDescent="0.25">
      <c r="B7" s="273"/>
      <c r="C7" s="274"/>
      <c r="D7" s="274"/>
      <c r="E7" s="274"/>
      <c r="F7" s="274"/>
      <c r="G7" s="274"/>
      <c r="H7" s="274"/>
      <c r="I7" s="274"/>
      <c r="J7" s="274"/>
      <c r="K7" s="274"/>
      <c r="L7" s="274"/>
      <c r="M7" s="275"/>
    </row>
    <row r="8" spans="2:13" x14ac:dyDescent="0.25">
      <c r="B8" s="273"/>
      <c r="C8" s="274"/>
      <c r="D8" s="274"/>
      <c r="E8" s="274"/>
      <c r="F8" s="274"/>
      <c r="G8" s="274"/>
      <c r="H8" s="274"/>
      <c r="I8" s="274"/>
      <c r="J8" s="274"/>
      <c r="K8" s="274"/>
      <c r="L8" s="274"/>
      <c r="M8" s="275"/>
    </row>
    <row r="9" spans="2:13" x14ac:dyDescent="0.25">
      <c r="B9" s="273"/>
      <c r="C9" s="274"/>
      <c r="D9" s="274"/>
      <c r="E9" s="274"/>
      <c r="F9" s="274"/>
      <c r="G9" s="274"/>
      <c r="H9" s="274"/>
      <c r="I9" s="274"/>
      <c r="J9" s="274"/>
      <c r="K9" s="274"/>
      <c r="L9" s="274"/>
      <c r="M9" s="275"/>
    </row>
    <row r="10" spans="2:13" x14ac:dyDescent="0.25">
      <c r="B10" s="273"/>
      <c r="C10" s="274"/>
      <c r="D10" s="274"/>
      <c r="E10" s="274"/>
      <c r="F10" s="274"/>
      <c r="G10" s="274"/>
      <c r="H10" s="274"/>
      <c r="I10" s="274"/>
      <c r="J10" s="274"/>
      <c r="K10" s="274"/>
      <c r="L10" s="274"/>
      <c r="M10" s="275"/>
    </row>
    <row r="11" spans="2:13" x14ac:dyDescent="0.25">
      <c r="B11" s="273"/>
      <c r="C11" s="274"/>
      <c r="D11" s="274"/>
      <c r="E11" s="274"/>
      <c r="F11" s="274"/>
      <c r="G11" s="274"/>
      <c r="H11" s="274"/>
      <c r="I11" s="274"/>
      <c r="J11" s="274"/>
      <c r="K11" s="274"/>
      <c r="L11" s="274"/>
      <c r="M11" s="275"/>
    </row>
    <row r="12" spans="2:13" x14ac:dyDescent="0.25">
      <c r="B12" s="273"/>
      <c r="C12" s="274"/>
      <c r="D12" s="274"/>
      <c r="E12" s="274"/>
      <c r="F12" s="274"/>
      <c r="G12" s="274"/>
      <c r="H12" s="274"/>
      <c r="I12" s="274"/>
      <c r="J12" s="274"/>
      <c r="K12" s="274"/>
      <c r="L12" s="274"/>
      <c r="M12" s="275"/>
    </row>
    <row r="13" spans="2:13" x14ac:dyDescent="0.25">
      <c r="B13" s="273"/>
      <c r="C13" s="274"/>
      <c r="D13" s="274"/>
      <c r="E13" s="274"/>
      <c r="F13" s="274"/>
      <c r="G13" s="274"/>
      <c r="H13" s="274"/>
      <c r="I13" s="274"/>
      <c r="J13" s="274"/>
      <c r="K13" s="274"/>
      <c r="L13" s="274"/>
      <c r="M13" s="275"/>
    </row>
    <row r="14" spans="2:13" x14ac:dyDescent="0.25">
      <c r="B14" s="273"/>
      <c r="C14" s="274"/>
      <c r="D14" s="274"/>
      <c r="E14" s="274"/>
      <c r="F14" s="274"/>
      <c r="G14" s="274"/>
      <c r="H14" s="274"/>
      <c r="I14" s="274"/>
      <c r="J14" s="274"/>
      <c r="K14" s="274"/>
      <c r="L14" s="274"/>
      <c r="M14" s="275"/>
    </row>
    <row r="15" spans="2:13" x14ac:dyDescent="0.25">
      <c r="B15" s="273"/>
      <c r="C15" s="274"/>
      <c r="D15" s="274"/>
      <c r="E15" s="274"/>
      <c r="F15" s="274"/>
      <c r="G15" s="274"/>
      <c r="H15" s="274"/>
      <c r="I15" s="274"/>
      <c r="J15" s="274"/>
      <c r="K15" s="274"/>
      <c r="L15" s="274"/>
      <c r="M15" s="275"/>
    </row>
    <row r="16" spans="2:13" x14ac:dyDescent="0.25">
      <c r="B16" s="273"/>
      <c r="C16" s="274"/>
      <c r="D16" s="274"/>
      <c r="E16" s="274"/>
      <c r="F16" s="274"/>
      <c r="G16" s="274"/>
      <c r="H16" s="274"/>
      <c r="I16" s="274"/>
      <c r="J16" s="274"/>
      <c r="K16" s="274"/>
      <c r="L16" s="274"/>
      <c r="M16" s="275"/>
    </row>
    <row r="17" spans="2:13" x14ac:dyDescent="0.25">
      <c r="B17" s="273"/>
      <c r="C17" s="274"/>
      <c r="D17" s="274"/>
      <c r="E17" s="274"/>
      <c r="F17" s="274"/>
      <c r="G17" s="274"/>
      <c r="H17" s="274"/>
      <c r="I17" s="274"/>
      <c r="J17" s="274"/>
      <c r="K17" s="274"/>
      <c r="L17" s="274"/>
      <c r="M17" s="275"/>
    </row>
    <row r="18" spans="2:13" x14ac:dyDescent="0.25">
      <c r="B18" s="276"/>
      <c r="C18" s="277"/>
      <c r="D18" s="277"/>
      <c r="E18" s="277"/>
      <c r="F18" s="277"/>
      <c r="G18" s="277"/>
      <c r="H18" s="277"/>
      <c r="I18" s="277"/>
      <c r="J18" s="277"/>
      <c r="K18" s="277"/>
      <c r="L18" s="277"/>
      <c r="M18" s="275"/>
    </row>
    <row r="19" spans="2:13" x14ac:dyDescent="0.25">
      <c r="B19" s="276"/>
      <c r="C19" s="277"/>
      <c r="D19" s="277"/>
      <c r="E19" s="277"/>
      <c r="F19" s="277"/>
      <c r="G19" s="277"/>
      <c r="H19" s="277"/>
      <c r="I19" s="277"/>
      <c r="J19" s="277"/>
      <c r="K19" s="277"/>
      <c r="L19" s="277"/>
      <c r="M19" s="275"/>
    </row>
    <row r="20" spans="2:13" x14ac:dyDescent="0.25">
      <c r="B20" s="276"/>
      <c r="C20" s="277"/>
      <c r="D20" s="277"/>
      <c r="E20" s="277"/>
      <c r="F20" s="277"/>
      <c r="G20" s="277"/>
      <c r="H20" s="277"/>
      <c r="I20" s="277"/>
      <c r="J20" s="277"/>
      <c r="K20" s="277"/>
      <c r="L20" s="277"/>
      <c r="M20" s="275"/>
    </row>
    <row r="21" spans="2:13" ht="15.75" thickBot="1" x14ac:dyDescent="0.3">
      <c r="B21" s="278"/>
      <c r="C21" s="279"/>
      <c r="D21" s="279"/>
      <c r="E21" s="279"/>
      <c r="F21" s="279"/>
      <c r="G21" s="279"/>
      <c r="H21" s="279"/>
      <c r="I21" s="279"/>
      <c r="J21" s="279"/>
      <c r="K21" s="279"/>
      <c r="L21" s="279"/>
      <c r="M21" s="280"/>
    </row>
    <row r="23" spans="2:13" ht="18.75" x14ac:dyDescent="0.3">
      <c r="B23" s="79" t="s">
        <v>150</v>
      </c>
      <c r="C23" s="79"/>
      <c r="D23" s="79"/>
      <c r="E23" s="79"/>
      <c r="F23" s="79"/>
      <c r="G23" s="79"/>
      <c r="H23" s="79"/>
    </row>
    <row r="24" spans="2:13" ht="18.75" x14ac:dyDescent="0.3">
      <c r="B24" s="79"/>
      <c r="C24" s="79"/>
      <c r="D24" s="79"/>
      <c r="E24" s="79"/>
      <c r="F24" s="79"/>
      <c r="G24" s="79"/>
      <c r="H24" s="79"/>
    </row>
    <row r="25" spans="2:13" ht="18.75" x14ac:dyDescent="0.3">
      <c r="B25" s="121" t="s">
        <v>151</v>
      </c>
      <c r="C25" s="79"/>
      <c r="D25" s="79"/>
      <c r="E25" s="79"/>
      <c r="F25" s="79"/>
      <c r="G25" s="79"/>
      <c r="H25" s="79"/>
    </row>
    <row r="26" spans="2:13" ht="18.75" x14ac:dyDescent="0.3">
      <c r="B26" s="79" t="s">
        <v>152</v>
      </c>
      <c r="C26" s="79"/>
      <c r="D26" s="79"/>
      <c r="E26" s="79"/>
      <c r="F26" s="79"/>
      <c r="G26" s="79"/>
      <c r="H26" s="79"/>
    </row>
    <row r="27" spans="2:13" ht="18.75" x14ac:dyDescent="0.3">
      <c r="B27" s="79" t="s">
        <v>154</v>
      </c>
      <c r="C27" s="79"/>
      <c r="D27" s="79"/>
      <c r="E27" s="79"/>
      <c r="F27" s="79"/>
      <c r="G27" s="79"/>
      <c r="H27" s="79"/>
    </row>
    <row r="28" spans="2:13" ht="18.75" x14ac:dyDescent="0.3">
      <c r="B28" s="79" t="s">
        <v>153</v>
      </c>
      <c r="C28" s="79"/>
      <c r="D28" s="79"/>
      <c r="E28" s="79"/>
      <c r="F28" s="79"/>
      <c r="G28" s="79"/>
      <c r="H28" s="79"/>
    </row>
    <row r="30" spans="2:13" ht="18.75" x14ac:dyDescent="0.3">
      <c r="B30" s="122" t="s">
        <v>155</v>
      </c>
      <c r="C30" s="122"/>
      <c r="D30" s="122"/>
      <c r="E30" s="122"/>
      <c r="F30" s="122"/>
      <c r="G30" s="122"/>
      <c r="H30" s="122"/>
      <c r="I30" s="122"/>
      <c r="J30" s="122"/>
      <c r="K30" s="122"/>
      <c r="L30" s="122"/>
    </row>
    <row r="31" spans="2:13" ht="18.75" x14ac:dyDescent="0.3">
      <c r="B31" s="123" t="s">
        <v>156</v>
      </c>
      <c r="C31" s="122"/>
      <c r="D31" s="122"/>
      <c r="E31" s="122"/>
      <c r="F31" s="122"/>
      <c r="G31" s="122"/>
      <c r="H31" s="122"/>
      <c r="I31" s="122"/>
      <c r="J31" s="122"/>
      <c r="K31" s="122"/>
      <c r="L31" s="122"/>
    </row>
  </sheetData>
  <sheetProtection algorithmName="SHA-512" hashValue="T4xhgQxUoJB8XCwZsWOWZuohOM+xRYfN0pGt5XH1GxxfMzztn/ze8ZSy3w+OwibCaWrwbZPGDJHh154iVijcCw==" saltValue="QutHjKlBI+N1Tn0MT/GOzQ==" spinCount="100000" sheet="1" objects="1" scenarios="1" selectLockedCells="1" selectUnlockedCells="1"/>
  <mergeCells count="1">
    <mergeCell ref="B5:M21"/>
  </mergeCells>
  <hyperlinks>
    <hyperlink ref="B31"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CFFCC"/>
  </sheetPr>
  <dimension ref="A1:J32"/>
  <sheetViews>
    <sheetView workbookViewId="0">
      <pane xSplit="1" ySplit="2" topLeftCell="B3" activePane="bottomRight" state="frozen"/>
      <selection pane="topRight" activeCell="B1" sqref="B1"/>
      <selection pane="bottomLeft" activeCell="A3" sqref="A3"/>
      <selection pane="bottomRight" activeCell="C6" sqref="C6"/>
    </sheetView>
  </sheetViews>
  <sheetFormatPr defaultColWidth="9.140625" defaultRowHeight="15" x14ac:dyDescent="0.25"/>
  <cols>
    <col min="1" max="1" width="9.140625" style="1"/>
    <col min="2" max="6" width="24.85546875" style="1" customWidth="1"/>
    <col min="7" max="16384" width="9.140625" style="1"/>
  </cols>
  <sheetData>
    <row r="1" spans="1:10" ht="15.75" thickBot="1" x14ac:dyDescent="0.3">
      <c r="A1" s="2" t="s">
        <v>70</v>
      </c>
      <c r="H1" s="2" t="s">
        <v>52</v>
      </c>
    </row>
    <row r="2" spans="1:10" x14ac:dyDescent="0.25">
      <c r="A2" s="65" t="s">
        <v>6</v>
      </c>
      <c r="B2" s="66" t="s">
        <v>88</v>
      </c>
      <c r="C2" s="67" t="s">
        <v>89</v>
      </c>
      <c r="D2" s="67" t="s">
        <v>90</v>
      </c>
      <c r="E2" s="67" t="s">
        <v>91</v>
      </c>
      <c r="F2" s="68" t="s">
        <v>50</v>
      </c>
      <c r="H2" s="69" t="s">
        <v>6</v>
      </c>
      <c r="I2" s="68" t="s">
        <v>71</v>
      </c>
    </row>
    <row r="3" spans="1:10" x14ac:dyDescent="0.25">
      <c r="A3" s="64" t="s">
        <v>38</v>
      </c>
      <c r="B3" s="48"/>
      <c r="C3" s="25"/>
      <c r="D3" s="25">
        <v>6062</v>
      </c>
      <c r="E3" s="25">
        <v>9860</v>
      </c>
      <c r="F3" s="26">
        <v>15416</v>
      </c>
      <c r="H3" s="21">
        <v>1986</v>
      </c>
      <c r="I3" s="22">
        <v>63.7</v>
      </c>
      <c r="J3"/>
    </row>
    <row r="4" spans="1:10" x14ac:dyDescent="0.25">
      <c r="A4" s="64" t="s">
        <v>54</v>
      </c>
      <c r="B4" s="70"/>
      <c r="C4" s="23"/>
      <c r="D4" s="23"/>
      <c r="E4" s="23"/>
      <c r="F4" s="24"/>
      <c r="H4" s="21">
        <v>1987</v>
      </c>
      <c r="I4" s="22">
        <v>66.3</v>
      </c>
      <c r="J4"/>
    </row>
    <row r="5" spans="1:10" x14ac:dyDescent="0.25">
      <c r="A5" s="64" t="s">
        <v>55</v>
      </c>
      <c r="B5" s="70"/>
      <c r="C5" s="23"/>
      <c r="D5" s="23"/>
      <c r="E5" s="23"/>
      <c r="F5" s="24"/>
      <c r="H5" s="21">
        <v>1988</v>
      </c>
      <c r="I5" s="22">
        <v>68.099999999999994</v>
      </c>
      <c r="J5"/>
    </row>
    <row r="6" spans="1:10" x14ac:dyDescent="0.25">
      <c r="A6" s="64" t="s">
        <v>39</v>
      </c>
      <c r="B6" s="48"/>
      <c r="C6" s="25">
        <v>6010</v>
      </c>
      <c r="D6" s="25">
        <v>4873</v>
      </c>
      <c r="E6" s="25">
        <v>10115</v>
      </c>
      <c r="F6" s="26">
        <v>15471</v>
      </c>
      <c r="H6" s="21">
        <v>1989</v>
      </c>
      <c r="I6" s="22">
        <v>70.900000000000006</v>
      </c>
      <c r="J6"/>
    </row>
    <row r="7" spans="1:10" x14ac:dyDescent="0.25">
      <c r="A7" s="64" t="s">
        <v>40</v>
      </c>
      <c r="B7" s="48"/>
      <c r="C7" s="25">
        <v>6087.5</v>
      </c>
      <c r="D7" s="25">
        <v>4950.5</v>
      </c>
      <c r="E7" s="25">
        <v>10356.25</v>
      </c>
      <c r="F7" s="26">
        <v>15743</v>
      </c>
      <c r="H7" s="21">
        <v>1990</v>
      </c>
      <c r="I7" s="22">
        <v>75</v>
      </c>
      <c r="J7"/>
    </row>
    <row r="8" spans="1:10" x14ac:dyDescent="0.25">
      <c r="A8" s="64" t="s">
        <v>41</v>
      </c>
      <c r="B8" s="48"/>
      <c r="C8" s="25">
        <v>6886</v>
      </c>
      <c r="D8" s="25">
        <v>5797</v>
      </c>
      <c r="E8" s="25">
        <v>11629.78</v>
      </c>
      <c r="F8" s="26">
        <v>18365</v>
      </c>
      <c r="H8" s="21">
        <v>1991</v>
      </c>
      <c r="I8" s="22">
        <v>79.400000000000006</v>
      </c>
      <c r="J8"/>
    </row>
    <row r="9" spans="1:10" x14ac:dyDescent="0.25">
      <c r="A9" s="64" t="s">
        <v>42</v>
      </c>
      <c r="B9" s="48"/>
      <c r="C9" s="25">
        <v>6855</v>
      </c>
      <c r="D9" s="25">
        <v>5832</v>
      </c>
      <c r="E9" s="25">
        <v>11697</v>
      </c>
      <c r="F9" s="26">
        <v>18402</v>
      </c>
      <c r="H9" s="21">
        <v>1992</v>
      </c>
      <c r="I9" s="22">
        <v>80.599999999999994</v>
      </c>
      <c r="J9"/>
    </row>
    <row r="10" spans="1:10" x14ac:dyDescent="0.25">
      <c r="A10" s="64" t="s">
        <v>43</v>
      </c>
      <c r="B10" s="48"/>
      <c r="C10" s="25">
        <v>6783.27</v>
      </c>
      <c r="D10" s="25">
        <v>5608</v>
      </c>
      <c r="E10" s="25">
        <v>11493.98</v>
      </c>
      <c r="F10" s="26">
        <v>18122</v>
      </c>
      <c r="H10" s="21">
        <v>1993</v>
      </c>
      <c r="I10" s="22">
        <v>81.400000000000006</v>
      </c>
      <c r="J10"/>
    </row>
    <row r="11" spans="1:10" x14ac:dyDescent="0.25">
      <c r="A11" s="64" t="s">
        <v>44</v>
      </c>
      <c r="B11" s="48"/>
      <c r="C11" s="25">
        <v>6770.3</v>
      </c>
      <c r="D11" s="25">
        <v>4927</v>
      </c>
      <c r="E11" s="25">
        <v>10810.99</v>
      </c>
      <c r="F11" s="26">
        <v>17215</v>
      </c>
      <c r="H11" s="21">
        <v>1994</v>
      </c>
      <c r="I11" s="22">
        <v>82.6</v>
      </c>
      <c r="J11"/>
    </row>
    <row r="12" spans="1:10" x14ac:dyDescent="0.25">
      <c r="A12" s="64" t="s">
        <v>45</v>
      </c>
      <c r="B12" s="48"/>
      <c r="C12" s="25">
        <v>6789</v>
      </c>
      <c r="D12" s="25">
        <v>4927</v>
      </c>
      <c r="E12" s="25">
        <v>10800</v>
      </c>
      <c r="F12" s="26">
        <v>17367</v>
      </c>
      <c r="H12" s="21">
        <v>1995</v>
      </c>
      <c r="I12" s="22">
        <v>84.5</v>
      </c>
      <c r="J12"/>
    </row>
    <row r="13" spans="1:10" x14ac:dyDescent="0.25">
      <c r="A13" s="64" t="s">
        <v>46</v>
      </c>
      <c r="B13" s="48"/>
      <c r="C13" s="25">
        <v>6789</v>
      </c>
      <c r="D13" s="25">
        <v>4927</v>
      </c>
      <c r="E13" s="25">
        <v>10793</v>
      </c>
      <c r="F13" s="26">
        <v>17367</v>
      </c>
      <c r="H13" s="21">
        <v>1996</v>
      </c>
      <c r="I13" s="22">
        <v>86.4</v>
      </c>
      <c r="J13"/>
    </row>
    <row r="14" spans="1:10" x14ac:dyDescent="0.25">
      <c r="A14" s="64" t="s">
        <v>47</v>
      </c>
      <c r="B14" s="48"/>
      <c r="C14" s="25">
        <v>6817.44</v>
      </c>
      <c r="D14" s="25">
        <v>4955</v>
      </c>
      <c r="E14" s="25">
        <v>10868.72</v>
      </c>
      <c r="F14" s="26">
        <v>17437</v>
      </c>
      <c r="H14" s="21">
        <v>1997</v>
      </c>
      <c r="I14" s="22">
        <v>88.1</v>
      </c>
      <c r="J14"/>
    </row>
    <row r="15" spans="1:10" x14ac:dyDescent="0.25">
      <c r="A15" s="64" t="s">
        <v>48</v>
      </c>
      <c r="B15" s="48"/>
      <c r="C15" s="25">
        <v>6885.92</v>
      </c>
      <c r="D15" s="25">
        <v>5023</v>
      </c>
      <c r="E15" s="25">
        <v>11088</v>
      </c>
      <c r="F15" s="26">
        <v>17716.02</v>
      </c>
      <c r="H15" s="21">
        <v>1998</v>
      </c>
      <c r="I15" s="22">
        <v>89.2</v>
      </c>
      <c r="J15"/>
    </row>
    <row r="16" spans="1:10" x14ac:dyDescent="0.25">
      <c r="A16" s="64">
        <v>1999</v>
      </c>
      <c r="B16" s="48"/>
      <c r="C16" s="25">
        <v>7060.88</v>
      </c>
      <c r="D16" s="25">
        <v>5023</v>
      </c>
      <c r="E16" s="25">
        <v>11375.359999999999</v>
      </c>
      <c r="F16" s="26">
        <v>17919.04</v>
      </c>
      <c r="H16" s="21">
        <v>1999</v>
      </c>
      <c r="I16" s="22">
        <v>91.4</v>
      </c>
      <c r="J16"/>
    </row>
    <row r="17" spans="1:10" x14ac:dyDescent="0.25">
      <c r="A17" s="64">
        <v>2000</v>
      </c>
      <c r="B17" s="48"/>
      <c r="C17" s="25">
        <v>7587.4</v>
      </c>
      <c r="D17" s="25">
        <v>5026</v>
      </c>
      <c r="E17" s="25">
        <v>11526.820000000002</v>
      </c>
      <c r="F17" s="26">
        <v>18268.04</v>
      </c>
      <c r="H17" s="21">
        <v>2000</v>
      </c>
      <c r="I17" s="22">
        <v>94.5</v>
      </c>
      <c r="J17"/>
    </row>
    <row r="18" spans="1:10" x14ac:dyDescent="0.25">
      <c r="A18" s="64">
        <v>2001</v>
      </c>
      <c r="B18" s="48"/>
      <c r="C18" s="25">
        <v>7595.82</v>
      </c>
      <c r="D18" s="25">
        <v>5030</v>
      </c>
      <c r="E18" s="25">
        <v>11619</v>
      </c>
      <c r="F18" s="26">
        <v>18394.52</v>
      </c>
      <c r="H18" s="21">
        <v>2001</v>
      </c>
      <c r="I18" s="22">
        <v>96.7</v>
      </c>
      <c r="J18"/>
    </row>
    <row r="19" spans="1:10" x14ac:dyDescent="0.25">
      <c r="A19" s="64">
        <v>2002</v>
      </c>
      <c r="B19" s="48"/>
      <c r="C19" s="25">
        <v>7601.39</v>
      </c>
      <c r="D19" s="25">
        <v>5034</v>
      </c>
      <c r="E19" s="25">
        <v>11634</v>
      </c>
      <c r="F19" s="26">
        <v>18412</v>
      </c>
      <c r="H19" s="21">
        <v>2002</v>
      </c>
      <c r="I19" s="22">
        <v>100</v>
      </c>
      <c r="J19"/>
    </row>
    <row r="20" spans="1:10" x14ac:dyDescent="0.25">
      <c r="A20" s="64">
        <v>2003</v>
      </c>
      <c r="B20" s="48"/>
      <c r="C20" s="25">
        <v>7742.77</v>
      </c>
      <c r="D20" s="25">
        <v>5038.5</v>
      </c>
      <c r="E20" s="25">
        <v>11897</v>
      </c>
      <c r="F20" s="26">
        <v>18778.48</v>
      </c>
      <c r="H20" s="21">
        <v>2003</v>
      </c>
      <c r="I20" s="22">
        <v>104.4</v>
      </c>
      <c r="J20"/>
    </row>
    <row r="21" spans="1:10" x14ac:dyDescent="0.25">
      <c r="A21" s="64">
        <v>2004</v>
      </c>
      <c r="B21" s="48"/>
      <c r="C21" s="25">
        <v>7846.25</v>
      </c>
      <c r="D21" s="25">
        <v>5044</v>
      </c>
      <c r="E21" s="25">
        <v>12150.96</v>
      </c>
      <c r="F21" s="26">
        <v>19166.419999999998</v>
      </c>
      <c r="H21" s="21">
        <v>2004</v>
      </c>
      <c r="I21" s="22">
        <v>105.9</v>
      </c>
      <c r="J21"/>
    </row>
    <row r="22" spans="1:10" x14ac:dyDescent="0.25">
      <c r="A22" s="64">
        <v>2005</v>
      </c>
      <c r="B22" s="48"/>
      <c r="C22" s="25">
        <v>7851</v>
      </c>
      <c r="D22" s="25">
        <v>5050</v>
      </c>
      <c r="E22" s="25">
        <v>12326</v>
      </c>
      <c r="F22" s="26">
        <v>19497</v>
      </c>
      <c r="H22" s="21">
        <v>2005</v>
      </c>
      <c r="I22" s="22">
        <v>108.1</v>
      </c>
      <c r="J22"/>
    </row>
    <row r="23" spans="1:10" x14ac:dyDescent="0.25">
      <c r="A23" s="64">
        <v>2006</v>
      </c>
      <c r="B23" s="48">
        <v>12543.34</v>
      </c>
      <c r="C23" s="25">
        <v>8508.74</v>
      </c>
      <c r="D23" s="25">
        <v>5453.5</v>
      </c>
      <c r="E23" s="25">
        <v>14107.5</v>
      </c>
      <c r="F23" s="26">
        <v>21836.9</v>
      </c>
      <c r="H23" s="21">
        <v>2006</v>
      </c>
      <c r="I23" s="22">
        <v>112.3</v>
      </c>
      <c r="J23"/>
    </row>
    <row r="24" spans="1:10" x14ac:dyDescent="0.25">
      <c r="A24" s="64">
        <v>2007</v>
      </c>
      <c r="B24" s="48">
        <v>12761.56</v>
      </c>
      <c r="C24" s="25">
        <v>8440</v>
      </c>
      <c r="D24" s="25">
        <v>5058.5</v>
      </c>
      <c r="E24" s="25">
        <v>13703.46</v>
      </c>
      <c r="F24" s="26">
        <v>20318.88</v>
      </c>
      <c r="H24" s="21">
        <v>2007</v>
      </c>
      <c r="I24" s="22">
        <v>117.9</v>
      </c>
      <c r="J24"/>
    </row>
    <row r="25" spans="1:10" x14ac:dyDescent="0.25">
      <c r="A25" s="64">
        <v>2008</v>
      </c>
      <c r="B25" s="48">
        <v>13377.1</v>
      </c>
      <c r="C25" s="25">
        <v>8776.3799999999992</v>
      </c>
      <c r="D25" s="25">
        <v>5425.5</v>
      </c>
      <c r="E25" s="25">
        <v>14094.46</v>
      </c>
      <c r="F25" s="26">
        <v>20709.88</v>
      </c>
      <c r="H25" s="21">
        <v>2008</v>
      </c>
      <c r="I25" s="22">
        <v>121.6</v>
      </c>
      <c r="J25"/>
    </row>
    <row r="26" spans="1:10" x14ac:dyDescent="0.25">
      <c r="A26" s="64">
        <v>2009</v>
      </c>
      <c r="B26" s="48">
        <v>14297.08</v>
      </c>
      <c r="C26" s="25">
        <v>9433.34</v>
      </c>
      <c r="D26" s="25">
        <v>7241</v>
      </c>
      <c r="E26" s="25">
        <v>15748.98</v>
      </c>
      <c r="F26" s="26">
        <v>22100.92</v>
      </c>
      <c r="H26" s="21">
        <v>2009</v>
      </c>
      <c r="I26" s="22">
        <v>121.5</v>
      </c>
      <c r="J26"/>
    </row>
    <row r="27" spans="1:10" x14ac:dyDescent="0.25">
      <c r="A27" s="64">
        <v>2010</v>
      </c>
      <c r="B27" s="48">
        <v>14613.69</v>
      </c>
      <c r="C27" s="25">
        <v>9444.67</v>
      </c>
      <c r="D27" s="25">
        <v>7245</v>
      </c>
      <c r="E27" s="25">
        <v>15809.48</v>
      </c>
      <c r="F27" s="26">
        <v>22222</v>
      </c>
      <c r="H27" s="21">
        <v>2010</v>
      </c>
      <c r="I27" s="22">
        <v>122.7</v>
      </c>
      <c r="J27"/>
    </row>
    <row r="28" spans="1:10" x14ac:dyDescent="0.25">
      <c r="A28" s="64">
        <v>2011</v>
      </c>
      <c r="B28" s="48">
        <v>14623.57</v>
      </c>
      <c r="C28" s="25">
        <v>9452.0499999999993</v>
      </c>
      <c r="D28" s="25">
        <v>7247.5</v>
      </c>
      <c r="E28" s="25">
        <v>15852</v>
      </c>
      <c r="F28" s="26">
        <v>22297</v>
      </c>
      <c r="H28" s="21">
        <v>2011</v>
      </c>
      <c r="I28" s="22">
        <v>125.7</v>
      </c>
      <c r="J28"/>
    </row>
    <row r="29" spans="1:10" x14ac:dyDescent="0.25">
      <c r="A29" s="64">
        <v>2012</v>
      </c>
      <c r="B29" s="48">
        <v>18228</v>
      </c>
      <c r="C29" s="25">
        <v>9850</v>
      </c>
      <c r="D29" s="25">
        <v>7649</v>
      </c>
      <c r="E29" s="25">
        <v>16333</v>
      </c>
      <c r="F29" s="26">
        <v>22856</v>
      </c>
      <c r="H29" s="30">
        <v>2012</v>
      </c>
      <c r="I29" s="5">
        <v>127.1</v>
      </c>
      <c r="J29"/>
    </row>
    <row r="30" spans="1:10" x14ac:dyDescent="0.25">
      <c r="A30" s="64">
        <v>2013</v>
      </c>
      <c r="B30" s="48">
        <v>19446</v>
      </c>
      <c r="C30" s="25">
        <v>9988</v>
      </c>
      <c r="D30" s="25">
        <v>7787</v>
      </c>
      <c r="E30" s="25">
        <v>16564</v>
      </c>
      <c r="F30" s="26">
        <v>23175</v>
      </c>
      <c r="H30" s="30">
        <v>2013</v>
      </c>
      <c r="I30" s="22">
        <v>128.9</v>
      </c>
      <c r="J30"/>
    </row>
    <row r="31" spans="1:10" ht="15.75" thickBot="1" x14ac:dyDescent="0.3">
      <c r="A31" s="63">
        <v>2014</v>
      </c>
      <c r="B31" s="49">
        <v>19463</v>
      </c>
      <c r="C31" s="27">
        <v>9994</v>
      </c>
      <c r="D31" s="27">
        <v>7791</v>
      </c>
      <c r="E31" s="27">
        <v>16626</v>
      </c>
      <c r="F31" s="28">
        <v>23293</v>
      </c>
      <c r="H31" s="30">
        <v>2014</v>
      </c>
      <c r="I31" s="22">
        <v>132.19999999999999</v>
      </c>
    </row>
    <row r="32" spans="1:10" ht="15.75" thickBot="1" x14ac:dyDescent="0.3">
      <c r="H32" s="29">
        <v>2015</v>
      </c>
      <c r="I32" s="71">
        <v>133.69999999999999</v>
      </c>
    </row>
  </sheetData>
  <pageMargins left="0.7" right="0.7" top="0.75" bottom="0.75" header="0.3" footer="0.3"/>
  <ignoredErrors>
    <ignoredError sqref="A3:A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1.42578125" style="1" customWidth="1"/>
    <col min="6" max="16384" width="9.140625" style="1"/>
  </cols>
  <sheetData>
    <row r="1" spans="1:9" ht="15.75" thickBot="1" x14ac:dyDescent="0.3">
      <c r="A1" s="2" t="s">
        <v>68</v>
      </c>
      <c r="G1" s="2" t="s">
        <v>52</v>
      </c>
    </row>
    <row r="2" spans="1:9" x14ac:dyDescent="0.25">
      <c r="A2" s="65" t="s">
        <v>6</v>
      </c>
      <c r="B2" s="66" t="s">
        <v>89</v>
      </c>
      <c r="C2" s="67" t="s">
        <v>90</v>
      </c>
      <c r="D2" s="67" t="s">
        <v>91</v>
      </c>
      <c r="E2" s="68" t="s">
        <v>50</v>
      </c>
      <c r="G2" s="69" t="s">
        <v>6</v>
      </c>
      <c r="H2" s="68" t="s">
        <v>69</v>
      </c>
    </row>
    <row r="3" spans="1:9" x14ac:dyDescent="0.25">
      <c r="A3" s="64" t="s">
        <v>38</v>
      </c>
      <c r="B3" s="32"/>
      <c r="C3" s="25">
        <v>4260</v>
      </c>
      <c r="D3" s="25">
        <v>9804</v>
      </c>
      <c r="E3" s="26">
        <v>14388</v>
      </c>
      <c r="G3" s="21">
        <v>1986</v>
      </c>
      <c r="H3" s="22">
        <v>63.7</v>
      </c>
      <c r="I3"/>
    </row>
    <row r="4" spans="1:9" x14ac:dyDescent="0.25">
      <c r="A4" s="64" t="s">
        <v>54</v>
      </c>
      <c r="B4" s="32"/>
      <c r="C4" s="25"/>
      <c r="D4" s="25"/>
      <c r="E4" s="26"/>
      <c r="G4" s="21">
        <v>1987</v>
      </c>
      <c r="H4" s="22">
        <v>66.8</v>
      </c>
      <c r="I4"/>
    </row>
    <row r="5" spans="1:9" x14ac:dyDescent="0.25">
      <c r="A5" s="64" t="s">
        <v>55</v>
      </c>
      <c r="B5" s="32"/>
      <c r="C5" s="25"/>
      <c r="D5" s="25"/>
      <c r="E5" s="26"/>
      <c r="G5" s="21">
        <v>1988</v>
      </c>
      <c r="H5" s="22">
        <v>69.8</v>
      </c>
      <c r="I5"/>
    </row>
    <row r="6" spans="1:9" x14ac:dyDescent="0.25">
      <c r="A6" s="64" t="s">
        <v>39</v>
      </c>
      <c r="B6" s="32">
        <v>7990</v>
      </c>
      <c r="C6" s="25">
        <v>4930</v>
      </c>
      <c r="D6" s="25">
        <v>11119</v>
      </c>
      <c r="E6" s="26">
        <v>15892</v>
      </c>
      <c r="G6" s="21">
        <v>1989</v>
      </c>
      <c r="H6" s="22">
        <v>72.900000000000006</v>
      </c>
      <c r="I6"/>
    </row>
    <row r="7" spans="1:9" x14ac:dyDescent="0.25">
      <c r="A7" s="64" t="s">
        <v>40</v>
      </c>
      <c r="B7" s="32">
        <v>8196.77</v>
      </c>
      <c r="C7" s="25">
        <v>5127.5</v>
      </c>
      <c r="D7" s="25">
        <v>11549.27</v>
      </c>
      <c r="E7" s="26">
        <v>16407</v>
      </c>
      <c r="G7" s="21">
        <v>1990</v>
      </c>
      <c r="H7" s="22">
        <v>76</v>
      </c>
      <c r="I7"/>
    </row>
    <row r="8" spans="1:9" x14ac:dyDescent="0.25">
      <c r="A8" s="64" t="s">
        <v>41</v>
      </c>
      <c r="B8" s="32">
        <v>8470.98</v>
      </c>
      <c r="C8" s="25">
        <v>5383</v>
      </c>
      <c r="D8" s="25">
        <v>12027.68</v>
      </c>
      <c r="E8" s="26">
        <v>17059</v>
      </c>
      <c r="G8" s="21">
        <v>1991</v>
      </c>
      <c r="H8" s="22">
        <v>80</v>
      </c>
      <c r="I8"/>
    </row>
    <row r="9" spans="1:9" x14ac:dyDescent="0.25">
      <c r="A9" s="64" t="s">
        <v>42</v>
      </c>
      <c r="B9" s="32">
        <v>8439</v>
      </c>
      <c r="C9" s="25">
        <v>5567</v>
      </c>
      <c r="D9" s="25">
        <v>12007</v>
      </c>
      <c r="E9" s="26">
        <v>17297</v>
      </c>
      <c r="G9" s="21">
        <v>1992</v>
      </c>
      <c r="H9" s="22">
        <v>80.8</v>
      </c>
      <c r="I9"/>
    </row>
    <row r="10" spans="1:9" x14ac:dyDescent="0.25">
      <c r="A10" s="64" t="s">
        <v>43</v>
      </c>
      <c r="B10" s="32">
        <v>8512</v>
      </c>
      <c r="C10" s="25">
        <v>5956</v>
      </c>
      <c r="D10" s="25">
        <v>12092.74</v>
      </c>
      <c r="E10" s="26">
        <v>17382</v>
      </c>
      <c r="G10" s="21">
        <v>1993</v>
      </c>
      <c r="H10" s="22">
        <v>83.3</v>
      </c>
      <c r="I10"/>
    </row>
    <row r="11" spans="1:9" x14ac:dyDescent="0.25">
      <c r="A11" s="64" t="s">
        <v>44</v>
      </c>
      <c r="B11" s="32">
        <v>8514.7800000000007</v>
      </c>
      <c r="C11" s="25">
        <v>5959</v>
      </c>
      <c r="D11" s="25">
        <v>12093.99</v>
      </c>
      <c r="E11" s="26">
        <v>17448</v>
      </c>
      <c r="G11" s="21">
        <v>1994</v>
      </c>
      <c r="H11" s="22">
        <v>84.8</v>
      </c>
      <c r="I11"/>
    </row>
    <row r="12" spans="1:9" x14ac:dyDescent="0.25">
      <c r="A12" s="64" t="s">
        <v>45</v>
      </c>
      <c r="B12" s="32">
        <v>8515</v>
      </c>
      <c r="C12" s="25">
        <v>5470.72</v>
      </c>
      <c r="D12" s="25">
        <v>12091</v>
      </c>
      <c r="E12" s="26">
        <v>17451</v>
      </c>
      <c r="G12" s="21">
        <v>1995</v>
      </c>
      <c r="H12" s="22">
        <v>86.4</v>
      </c>
      <c r="I12"/>
    </row>
    <row r="13" spans="1:9" x14ac:dyDescent="0.25">
      <c r="A13" s="64" t="s">
        <v>46</v>
      </c>
      <c r="B13" s="32">
        <v>8755</v>
      </c>
      <c r="C13" s="25">
        <v>5959</v>
      </c>
      <c r="D13" s="25">
        <v>12091</v>
      </c>
      <c r="E13" s="26">
        <v>17451</v>
      </c>
      <c r="G13" s="21">
        <v>1996</v>
      </c>
      <c r="H13" s="22">
        <v>88.1</v>
      </c>
      <c r="I13"/>
    </row>
    <row r="14" spans="1:9" x14ac:dyDescent="0.25">
      <c r="A14" s="64" t="s">
        <v>47</v>
      </c>
      <c r="B14" s="32">
        <v>7974.4000000000005</v>
      </c>
      <c r="C14" s="25">
        <v>5470.72</v>
      </c>
      <c r="D14" s="25">
        <v>12090.94</v>
      </c>
      <c r="E14" s="26">
        <v>16588.239999999998</v>
      </c>
      <c r="G14" s="21">
        <v>1997</v>
      </c>
      <c r="H14" s="22">
        <v>89.2</v>
      </c>
      <c r="I14"/>
    </row>
    <row r="15" spans="1:9" x14ac:dyDescent="0.25">
      <c r="A15" s="64" t="s">
        <v>48</v>
      </c>
      <c r="B15" s="32">
        <v>8042.65</v>
      </c>
      <c r="C15" s="25">
        <v>5487.28</v>
      </c>
      <c r="D15" s="25">
        <v>11299.550000000001</v>
      </c>
      <c r="E15" s="26">
        <v>16690.419999999998</v>
      </c>
      <c r="G15" s="21">
        <v>1998</v>
      </c>
      <c r="H15" s="22">
        <v>90.4</v>
      </c>
      <c r="I15"/>
    </row>
    <row r="16" spans="1:9" x14ac:dyDescent="0.25">
      <c r="A16" s="64">
        <v>1999</v>
      </c>
      <c r="B16" s="32">
        <v>8385.23</v>
      </c>
      <c r="C16" s="25">
        <v>5738.92</v>
      </c>
      <c r="D16" s="25">
        <v>11876.61</v>
      </c>
      <c r="E16" s="26">
        <v>17590.12</v>
      </c>
      <c r="G16" s="21">
        <v>1999</v>
      </c>
      <c r="H16" s="22">
        <v>92</v>
      </c>
      <c r="I16"/>
    </row>
    <row r="17" spans="1:9" x14ac:dyDescent="0.25">
      <c r="A17" s="64">
        <v>2000</v>
      </c>
      <c r="B17" s="32">
        <v>8547.35</v>
      </c>
      <c r="C17" s="25">
        <v>5893.51</v>
      </c>
      <c r="D17" s="25">
        <v>12214.68</v>
      </c>
      <c r="E17" s="26">
        <v>17960.16</v>
      </c>
      <c r="G17" s="21">
        <v>2000</v>
      </c>
      <c r="H17" s="22">
        <v>94.4</v>
      </c>
      <c r="I17"/>
    </row>
    <row r="18" spans="1:9" x14ac:dyDescent="0.25">
      <c r="A18" s="64">
        <v>2001</v>
      </c>
      <c r="B18" s="32">
        <v>8738.6200000000008</v>
      </c>
      <c r="C18" s="25">
        <v>6033.95</v>
      </c>
      <c r="D18" s="25">
        <v>12521.46</v>
      </c>
      <c r="E18" s="26">
        <v>18474</v>
      </c>
      <c r="G18" s="21">
        <v>2001</v>
      </c>
      <c r="H18" s="22">
        <v>97.2</v>
      </c>
      <c r="I18"/>
    </row>
    <row r="19" spans="1:9" x14ac:dyDescent="0.25">
      <c r="A19" s="64">
        <v>2002</v>
      </c>
      <c r="B19" s="32">
        <v>8753.61</v>
      </c>
      <c r="C19" s="25">
        <v>6075.11</v>
      </c>
      <c r="D19" s="25">
        <v>12584</v>
      </c>
      <c r="E19" s="26">
        <v>18594</v>
      </c>
      <c r="G19" s="21">
        <v>2002</v>
      </c>
      <c r="H19" s="22">
        <v>100</v>
      </c>
      <c r="I19"/>
    </row>
    <row r="20" spans="1:9" x14ac:dyDescent="0.25">
      <c r="A20" s="64">
        <v>2003</v>
      </c>
      <c r="B20" s="32">
        <v>8910.3599999999988</v>
      </c>
      <c r="C20" s="25">
        <v>6212.22</v>
      </c>
      <c r="D20" s="25">
        <v>12587.42</v>
      </c>
      <c r="E20" s="26">
        <v>18755.68</v>
      </c>
      <c r="G20" s="21">
        <v>2003</v>
      </c>
      <c r="H20" s="22">
        <v>102.3</v>
      </c>
      <c r="I20"/>
    </row>
    <row r="21" spans="1:9" x14ac:dyDescent="0.25">
      <c r="A21" s="64">
        <v>2004</v>
      </c>
      <c r="B21" s="32">
        <v>9050.02</v>
      </c>
      <c r="C21" s="25">
        <v>6248.83</v>
      </c>
      <c r="D21" s="25">
        <v>12712.1</v>
      </c>
      <c r="E21" s="26">
        <v>19058.16</v>
      </c>
      <c r="G21" s="21">
        <v>2004</v>
      </c>
      <c r="H21" s="22">
        <v>104.6</v>
      </c>
      <c r="I21"/>
    </row>
    <row r="22" spans="1:9" x14ac:dyDescent="0.25">
      <c r="A22" s="64">
        <v>2005</v>
      </c>
      <c r="B22" s="32">
        <v>8893</v>
      </c>
      <c r="C22" s="25">
        <v>6663</v>
      </c>
      <c r="D22" s="25">
        <v>13235</v>
      </c>
      <c r="E22" s="26">
        <v>19327</v>
      </c>
      <c r="G22" s="21">
        <v>2005</v>
      </c>
      <c r="H22" s="22">
        <v>106.9</v>
      </c>
      <c r="I22"/>
    </row>
    <row r="23" spans="1:9" x14ac:dyDescent="0.25">
      <c r="A23" s="64">
        <v>2006</v>
      </c>
      <c r="B23" s="32">
        <v>9347.8799999999992</v>
      </c>
      <c r="C23" s="25">
        <v>8541.77</v>
      </c>
      <c r="D23" s="25">
        <v>15709</v>
      </c>
      <c r="E23" s="26">
        <v>21632.98</v>
      </c>
      <c r="G23" s="21">
        <v>2006</v>
      </c>
      <c r="H23" s="22">
        <v>109.1</v>
      </c>
      <c r="I23"/>
    </row>
    <row r="24" spans="1:9" x14ac:dyDescent="0.25">
      <c r="A24" s="64">
        <v>2007</v>
      </c>
      <c r="B24" s="32">
        <v>9772.3799999999992</v>
      </c>
      <c r="C24" s="25">
        <v>7580.2599999999993</v>
      </c>
      <c r="D24" s="25">
        <v>15320.74</v>
      </c>
      <c r="E24" s="26">
        <v>20645.34</v>
      </c>
      <c r="G24" s="21">
        <v>2007</v>
      </c>
      <c r="H24" s="22">
        <v>112.2</v>
      </c>
      <c r="I24"/>
    </row>
    <row r="25" spans="1:9" x14ac:dyDescent="0.25">
      <c r="A25" s="64">
        <v>2008</v>
      </c>
      <c r="B25" s="32">
        <v>10476.780000000001</v>
      </c>
      <c r="C25" s="25">
        <v>8119.65</v>
      </c>
      <c r="D25" s="25">
        <v>16413.38</v>
      </c>
      <c r="E25" s="26">
        <v>22625.5</v>
      </c>
      <c r="G25" s="21">
        <v>2008</v>
      </c>
      <c r="H25" s="22">
        <v>115.9</v>
      </c>
      <c r="I25"/>
    </row>
    <row r="26" spans="1:9" x14ac:dyDescent="0.25">
      <c r="A26" s="64">
        <v>2009</v>
      </c>
      <c r="B26" s="32">
        <v>10902.38</v>
      </c>
      <c r="C26" s="25">
        <v>8779.94</v>
      </c>
      <c r="D26" s="25">
        <v>17922.939999999999</v>
      </c>
      <c r="E26" s="26">
        <v>24001.120000000003</v>
      </c>
      <c r="G26" s="21">
        <v>2009</v>
      </c>
      <c r="H26" s="22">
        <v>117.1</v>
      </c>
      <c r="I26"/>
    </row>
    <row r="27" spans="1:9" x14ac:dyDescent="0.25">
      <c r="A27" s="64">
        <v>2010</v>
      </c>
      <c r="B27" s="32">
        <v>11195.18</v>
      </c>
      <c r="C27" s="25">
        <v>8731.9600000000009</v>
      </c>
      <c r="D27" s="25">
        <v>17805.66</v>
      </c>
      <c r="E27" s="26">
        <v>23967.93</v>
      </c>
      <c r="G27" s="21">
        <v>2010</v>
      </c>
      <c r="H27" s="22">
        <v>118.7</v>
      </c>
      <c r="I27"/>
    </row>
    <row r="28" spans="1:9" x14ac:dyDescent="0.25">
      <c r="A28" s="64">
        <v>2011</v>
      </c>
      <c r="B28" s="32">
        <v>11359.4</v>
      </c>
      <c r="C28" s="25">
        <v>8890.68</v>
      </c>
      <c r="D28" s="25">
        <v>18038.52</v>
      </c>
      <c r="E28" s="26">
        <v>24160.52</v>
      </c>
      <c r="G28" s="21">
        <v>2011</v>
      </c>
      <c r="H28" s="22">
        <v>122</v>
      </c>
      <c r="I28"/>
    </row>
    <row r="29" spans="1:9" x14ac:dyDescent="0.25">
      <c r="A29" s="64">
        <v>2012</v>
      </c>
      <c r="B29" s="32">
        <v>11263</v>
      </c>
      <c r="C29" s="25">
        <v>8901</v>
      </c>
      <c r="D29" s="25">
        <v>18371</v>
      </c>
      <c r="E29" s="26">
        <v>24578</v>
      </c>
      <c r="G29" s="30">
        <v>2012</v>
      </c>
      <c r="H29" s="5">
        <v>123.9</v>
      </c>
      <c r="I29"/>
    </row>
    <row r="30" spans="1:9" x14ac:dyDescent="0.25">
      <c r="A30" s="64">
        <v>2013</v>
      </c>
      <c r="B30" s="32">
        <v>11364</v>
      </c>
      <c r="C30" s="25">
        <v>8901</v>
      </c>
      <c r="D30" s="25">
        <v>18976</v>
      </c>
      <c r="E30" s="26">
        <v>25171</v>
      </c>
      <c r="G30" s="30">
        <v>2013</v>
      </c>
      <c r="H30" s="22">
        <v>125.7</v>
      </c>
      <c r="I30"/>
    </row>
    <row r="31" spans="1:9" ht="15.75" thickBot="1" x14ac:dyDescent="0.3">
      <c r="A31" s="63">
        <v>2014</v>
      </c>
      <c r="B31" s="49">
        <v>11390</v>
      </c>
      <c r="C31" s="27">
        <v>8995</v>
      </c>
      <c r="D31" s="27">
        <v>19351</v>
      </c>
      <c r="E31" s="28">
        <v>25806</v>
      </c>
      <c r="G31" s="30">
        <v>2014</v>
      </c>
      <c r="H31" s="22">
        <v>128.69999999999999</v>
      </c>
    </row>
    <row r="32" spans="1:9" ht="15.75" thickBot="1" x14ac:dyDescent="0.3">
      <c r="G32" s="29">
        <v>2015</v>
      </c>
      <c r="H32" s="71">
        <v>130.80000000000001</v>
      </c>
    </row>
  </sheetData>
  <pageMargins left="0.7" right="0.7" top="0.75" bottom="0.75" header="0.3" footer="0.3"/>
  <ignoredErrors>
    <ignoredError sqref="A3:A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1.85546875" style="1" customWidth="1"/>
    <col min="6" max="16384" width="9.140625" style="1"/>
  </cols>
  <sheetData>
    <row r="1" spans="1:9" ht="15.75" thickBot="1" x14ac:dyDescent="0.3">
      <c r="A1" s="2" t="s">
        <v>66</v>
      </c>
      <c r="G1" s="2" t="s">
        <v>52</v>
      </c>
    </row>
    <row r="2" spans="1:9" x14ac:dyDescent="0.25">
      <c r="A2" s="65" t="s">
        <v>6</v>
      </c>
      <c r="B2" s="66" t="s">
        <v>89</v>
      </c>
      <c r="C2" s="67" t="s">
        <v>90</v>
      </c>
      <c r="D2" s="67" t="s">
        <v>91</v>
      </c>
      <c r="E2" s="68" t="s">
        <v>50</v>
      </c>
      <c r="G2" s="69" t="s">
        <v>6</v>
      </c>
      <c r="H2" s="68" t="s">
        <v>67</v>
      </c>
    </row>
    <row r="3" spans="1:9" x14ac:dyDescent="0.25">
      <c r="A3" s="64" t="s">
        <v>38</v>
      </c>
      <c r="B3" s="32"/>
      <c r="C3" s="25">
        <v>5089</v>
      </c>
      <c r="D3" s="25">
        <v>8925</v>
      </c>
      <c r="E3" s="26">
        <v>14038</v>
      </c>
      <c r="G3" s="21">
        <v>1986</v>
      </c>
      <c r="H3" s="22">
        <v>64.099999999999994</v>
      </c>
      <c r="I3"/>
    </row>
    <row r="4" spans="1:9" x14ac:dyDescent="0.25">
      <c r="A4" s="64" t="s">
        <v>54</v>
      </c>
      <c r="B4" s="32"/>
      <c r="C4" s="25"/>
      <c r="D4" s="25"/>
      <c r="E4" s="26"/>
      <c r="G4" s="21">
        <v>1987</v>
      </c>
      <c r="H4" s="22">
        <v>66.8</v>
      </c>
      <c r="I4"/>
    </row>
    <row r="5" spans="1:9" x14ac:dyDescent="0.25">
      <c r="A5" s="64" t="s">
        <v>55</v>
      </c>
      <c r="B5" s="32"/>
      <c r="C5" s="25"/>
      <c r="D5" s="25"/>
      <c r="E5" s="26"/>
      <c r="G5" s="21">
        <v>1988</v>
      </c>
      <c r="H5" s="22">
        <v>69.599999999999994</v>
      </c>
      <c r="I5"/>
    </row>
    <row r="6" spans="1:9" x14ac:dyDescent="0.25">
      <c r="A6" s="64" t="s">
        <v>39</v>
      </c>
      <c r="B6" s="32">
        <v>6615</v>
      </c>
      <c r="C6" s="25">
        <v>6089</v>
      </c>
      <c r="D6" s="25">
        <v>9976</v>
      </c>
      <c r="E6" s="26">
        <v>17094</v>
      </c>
      <c r="G6" s="21">
        <v>1989</v>
      </c>
      <c r="H6" s="22">
        <v>72.900000000000006</v>
      </c>
      <c r="I6"/>
    </row>
    <row r="7" spans="1:9" x14ac:dyDescent="0.25">
      <c r="A7" s="64" t="s">
        <v>40</v>
      </c>
      <c r="B7" s="32">
        <v>6919.5</v>
      </c>
      <c r="C7" s="25">
        <v>6539.5</v>
      </c>
      <c r="D7" s="25">
        <v>10526.07</v>
      </c>
      <c r="E7" s="26">
        <v>18466</v>
      </c>
      <c r="G7" s="21">
        <v>1990</v>
      </c>
      <c r="H7" s="22">
        <v>76.2</v>
      </c>
      <c r="I7"/>
    </row>
    <row r="8" spans="1:9" x14ac:dyDescent="0.25">
      <c r="A8" s="64" t="s">
        <v>41</v>
      </c>
      <c r="B8" s="32">
        <v>7313</v>
      </c>
      <c r="C8" s="25">
        <v>6949</v>
      </c>
      <c r="D8" s="25">
        <v>11167</v>
      </c>
      <c r="E8" s="26">
        <v>19812</v>
      </c>
      <c r="G8" s="21">
        <v>1991</v>
      </c>
      <c r="H8" s="22">
        <v>80.099999999999994</v>
      </c>
      <c r="I8"/>
    </row>
    <row r="9" spans="1:9" x14ac:dyDescent="0.25">
      <c r="A9" s="64" t="s">
        <v>42</v>
      </c>
      <c r="B9" s="32">
        <v>8968</v>
      </c>
      <c r="C9" s="25">
        <v>7098</v>
      </c>
      <c r="D9" s="25">
        <v>12278</v>
      </c>
      <c r="E9" s="26">
        <v>20355</v>
      </c>
      <c r="G9" s="21">
        <v>1992</v>
      </c>
      <c r="H9" s="22">
        <v>81.2</v>
      </c>
      <c r="I9"/>
    </row>
    <row r="10" spans="1:9" x14ac:dyDescent="0.25">
      <c r="A10" s="64" t="s">
        <v>43</v>
      </c>
      <c r="B10" s="32">
        <v>8256.9500000000007</v>
      </c>
      <c r="C10" s="25">
        <v>7112.18</v>
      </c>
      <c r="D10" s="25">
        <v>11385.56</v>
      </c>
      <c r="E10" s="26">
        <v>19105.36</v>
      </c>
      <c r="G10" s="21">
        <v>1993</v>
      </c>
      <c r="H10" s="22">
        <v>83.4</v>
      </c>
      <c r="I10"/>
    </row>
    <row r="11" spans="1:9" x14ac:dyDescent="0.25">
      <c r="A11" s="64" t="s">
        <v>44</v>
      </c>
      <c r="B11" s="32">
        <v>8226.65</v>
      </c>
      <c r="C11" s="25">
        <v>6647.8900000000012</v>
      </c>
      <c r="D11" s="25">
        <v>11336.25</v>
      </c>
      <c r="E11" s="26">
        <v>19431.689999999999</v>
      </c>
      <c r="G11" s="21">
        <v>1994</v>
      </c>
      <c r="H11" s="22">
        <v>84.6</v>
      </c>
      <c r="I11"/>
    </row>
    <row r="12" spans="1:9" x14ac:dyDescent="0.25">
      <c r="A12" s="64" t="s">
        <v>45</v>
      </c>
      <c r="B12" s="32">
        <v>8227</v>
      </c>
      <c r="C12" s="25">
        <v>6657</v>
      </c>
      <c r="D12" s="25">
        <v>11331</v>
      </c>
      <c r="E12" s="26">
        <v>19422</v>
      </c>
      <c r="G12" s="21">
        <v>1995</v>
      </c>
      <c r="H12" s="22">
        <v>86.9</v>
      </c>
      <c r="I12"/>
    </row>
    <row r="13" spans="1:9" x14ac:dyDescent="0.25">
      <c r="A13" s="64" t="s">
        <v>46</v>
      </c>
      <c r="B13" s="32">
        <v>8227</v>
      </c>
      <c r="C13" s="25">
        <v>6269</v>
      </c>
      <c r="D13" s="25">
        <v>11331</v>
      </c>
      <c r="E13" s="26">
        <v>17921</v>
      </c>
      <c r="G13" s="21">
        <v>1996</v>
      </c>
      <c r="H13" s="22">
        <v>88.8</v>
      </c>
      <c r="I13"/>
    </row>
    <row r="14" spans="1:9" x14ac:dyDescent="0.25">
      <c r="A14" s="64" t="s">
        <v>47</v>
      </c>
      <c r="B14" s="32">
        <v>8226.82</v>
      </c>
      <c r="C14" s="25">
        <v>5551</v>
      </c>
      <c r="D14" s="25">
        <v>11330.6</v>
      </c>
      <c r="E14" s="26">
        <v>16999.849999999999</v>
      </c>
      <c r="G14" s="21">
        <v>1997</v>
      </c>
      <c r="H14" s="22">
        <v>90.6</v>
      </c>
      <c r="I14"/>
    </row>
    <row r="15" spans="1:9" x14ac:dyDescent="0.25">
      <c r="A15" s="64" t="s">
        <v>48</v>
      </c>
      <c r="B15" s="32">
        <v>8226.6200000000008</v>
      </c>
      <c r="C15" s="25">
        <v>5551</v>
      </c>
      <c r="D15" s="25">
        <v>11330.6</v>
      </c>
      <c r="E15" s="26">
        <v>16824.800000000003</v>
      </c>
      <c r="G15" s="21">
        <v>1998</v>
      </c>
      <c r="H15" s="22">
        <v>91.8</v>
      </c>
      <c r="I15"/>
    </row>
    <row r="16" spans="1:9" x14ac:dyDescent="0.25">
      <c r="A16" s="64">
        <v>1999</v>
      </c>
      <c r="B16" s="32">
        <v>8296.6200000000008</v>
      </c>
      <c r="C16" s="25">
        <v>5551</v>
      </c>
      <c r="D16" s="25">
        <v>11327.57</v>
      </c>
      <c r="E16" s="26">
        <v>16824.8</v>
      </c>
      <c r="G16" s="21">
        <v>1999</v>
      </c>
      <c r="H16" s="22">
        <v>93.6</v>
      </c>
      <c r="I16"/>
    </row>
    <row r="17" spans="1:9" x14ac:dyDescent="0.25">
      <c r="A17" s="64">
        <v>2000</v>
      </c>
      <c r="B17" s="32">
        <v>8349.7999999999993</v>
      </c>
      <c r="C17" s="25">
        <v>5554</v>
      </c>
      <c r="D17" s="25">
        <v>11616</v>
      </c>
      <c r="E17" s="26">
        <v>17145.8</v>
      </c>
      <c r="G17" s="21">
        <v>2000</v>
      </c>
      <c r="H17" s="22">
        <v>95.9</v>
      </c>
      <c r="I17"/>
    </row>
    <row r="18" spans="1:9" x14ac:dyDescent="0.25">
      <c r="A18" s="64">
        <v>2001</v>
      </c>
      <c r="B18" s="32">
        <v>8351.8000000000011</v>
      </c>
      <c r="C18" s="25">
        <v>5558</v>
      </c>
      <c r="D18" s="25">
        <v>12329.98</v>
      </c>
      <c r="E18" s="26">
        <v>17724.8</v>
      </c>
      <c r="G18" s="21">
        <v>2001</v>
      </c>
      <c r="H18" s="22">
        <v>98.5</v>
      </c>
      <c r="I18"/>
    </row>
    <row r="19" spans="1:9" x14ac:dyDescent="0.25">
      <c r="A19" s="64">
        <v>2002</v>
      </c>
      <c r="B19" s="32">
        <v>8352.93</v>
      </c>
      <c r="C19" s="25">
        <v>5562</v>
      </c>
      <c r="D19" s="25">
        <v>12798.92</v>
      </c>
      <c r="E19" s="26">
        <v>18102.8</v>
      </c>
      <c r="G19" s="21">
        <v>2002</v>
      </c>
      <c r="H19" s="22">
        <v>100</v>
      </c>
      <c r="I19"/>
    </row>
    <row r="20" spans="1:9" x14ac:dyDescent="0.25">
      <c r="A20" s="64">
        <v>2003</v>
      </c>
      <c r="B20" s="32">
        <v>8354.31</v>
      </c>
      <c r="C20" s="25">
        <v>5566.5</v>
      </c>
      <c r="D20" s="25">
        <v>12946</v>
      </c>
      <c r="E20" s="26">
        <v>18906.68</v>
      </c>
      <c r="G20" s="21">
        <v>2003</v>
      </c>
      <c r="H20" s="22">
        <v>101.8</v>
      </c>
      <c r="I20"/>
    </row>
    <row r="21" spans="1:9" x14ac:dyDescent="0.25">
      <c r="A21" s="64">
        <v>2004</v>
      </c>
      <c r="B21" s="32">
        <v>8576.369999999999</v>
      </c>
      <c r="C21" s="25">
        <v>5792</v>
      </c>
      <c r="D21" s="25">
        <v>13103</v>
      </c>
      <c r="E21" s="26">
        <v>19961.879999999997</v>
      </c>
      <c r="G21" s="21">
        <v>2004</v>
      </c>
      <c r="H21" s="22">
        <v>103.8</v>
      </c>
      <c r="I21"/>
    </row>
    <row r="22" spans="1:9" x14ac:dyDescent="0.25">
      <c r="A22" s="64">
        <v>2005</v>
      </c>
      <c r="B22" s="32">
        <v>8601</v>
      </c>
      <c r="C22" s="25">
        <v>5818</v>
      </c>
      <c r="D22" s="25">
        <v>13282</v>
      </c>
      <c r="E22" s="26">
        <v>20357</v>
      </c>
      <c r="G22" s="21">
        <v>2005</v>
      </c>
      <c r="H22" s="22">
        <v>106.6</v>
      </c>
      <c r="I22"/>
    </row>
    <row r="23" spans="1:9" x14ac:dyDescent="0.25">
      <c r="A23" s="64">
        <v>2006</v>
      </c>
      <c r="B23" s="32">
        <v>8814.07</v>
      </c>
      <c r="C23" s="25">
        <v>5821.5</v>
      </c>
      <c r="D23" s="25">
        <v>14262.48</v>
      </c>
      <c r="E23" s="26">
        <v>21095.5</v>
      </c>
      <c r="G23" s="21">
        <v>2006</v>
      </c>
      <c r="H23" s="22">
        <v>108.7</v>
      </c>
      <c r="I23"/>
    </row>
    <row r="24" spans="1:9" x14ac:dyDescent="0.25">
      <c r="A24" s="64">
        <v>2007</v>
      </c>
      <c r="B24" s="32">
        <v>9025.98</v>
      </c>
      <c r="C24" s="25">
        <v>5826.5</v>
      </c>
      <c r="D24" s="25">
        <v>14663.9</v>
      </c>
      <c r="E24" s="26">
        <v>21176.5</v>
      </c>
      <c r="G24" s="21">
        <v>2007</v>
      </c>
      <c r="H24" s="22">
        <v>110.9</v>
      </c>
      <c r="I24"/>
    </row>
    <row r="25" spans="1:9" x14ac:dyDescent="0.25">
      <c r="A25" s="64">
        <v>2008</v>
      </c>
      <c r="B25" s="32">
        <v>9332.06</v>
      </c>
      <c r="C25" s="25">
        <v>6425.5</v>
      </c>
      <c r="D25" s="25">
        <v>14742.380000000001</v>
      </c>
      <c r="E25" s="26">
        <v>21319.3</v>
      </c>
      <c r="G25" s="21">
        <v>2008</v>
      </c>
      <c r="H25" s="22">
        <v>113.4</v>
      </c>
      <c r="I25"/>
    </row>
    <row r="26" spans="1:9" x14ac:dyDescent="0.25">
      <c r="A26" s="64">
        <v>2009</v>
      </c>
      <c r="B26" s="32">
        <v>9422.9399999999987</v>
      </c>
      <c r="C26" s="25">
        <v>6815</v>
      </c>
      <c r="D26" s="25">
        <v>14828.5</v>
      </c>
      <c r="E26" s="26">
        <v>21475.8</v>
      </c>
      <c r="G26" s="21">
        <v>2009</v>
      </c>
      <c r="H26" s="22">
        <v>114.1</v>
      </c>
      <c r="I26"/>
    </row>
    <row r="27" spans="1:9" x14ac:dyDescent="0.25">
      <c r="A27" s="64">
        <v>2010</v>
      </c>
      <c r="B27" s="32">
        <v>9517.49</v>
      </c>
      <c r="C27" s="25">
        <v>6909</v>
      </c>
      <c r="D27" s="25">
        <v>14890.5</v>
      </c>
      <c r="E27" s="26">
        <v>21588.3</v>
      </c>
      <c r="G27" s="21">
        <v>2010</v>
      </c>
      <c r="H27" s="22">
        <v>115</v>
      </c>
      <c r="I27"/>
    </row>
    <row r="28" spans="1:9" x14ac:dyDescent="0.25">
      <c r="A28" s="64">
        <v>2011</v>
      </c>
      <c r="B28" s="32">
        <v>9528.369999999999</v>
      </c>
      <c r="C28" s="25">
        <v>6921.5</v>
      </c>
      <c r="D28" s="25">
        <v>14931.5</v>
      </c>
      <c r="E28" s="26">
        <v>21662.3</v>
      </c>
      <c r="G28" s="21">
        <v>2011</v>
      </c>
      <c r="H28" s="22">
        <v>118.4</v>
      </c>
      <c r="I28"/>
    </row>
    <row r="29" spans="1:9" x14ac:dyDescent="0.25">
      <c r="A29" s="64">
        <v>2012</v>
      </c>
      <c r="B29" s="32">
        <v>9640</v>
      </c>
      <c r="C29" s="25">
        <v>7037</v>
      </c>
      <c r="D29" s="25">
        <v>15018</v>
      </c>
      <c r="E29" s="26">
        <v>21819</v>
      </c>
      <c r="G29" s="30">
        <v>2012</v>
      </c>
      <c r="H29" s="5">
        <v>120.3</v>
      </c>
      <c r="I29"/>
    </row>
    <row r="30" spans="1:9" x14ac:dyDescent="0.25">
      <c r="A30" s="64">
        <v>2013</v>
      </c>
      <c r="B30" s="32">
        <v>9742</v>
      </c>
      <c r="C30" s="25">
        <v>7143</v>
      </c>
      <c r="D30" s="25">
        <v>15117</v>
      </c>
      <c r="E30" s="26">
        <v>22000</v>
      </c>
      <c r="G30" s="30">
        <v>2013</v>
      </c>
      <c r="H30" s="22">
        <v>123</v>
      </c>
      <c r="I30"/>
    </row>
    <row r="31" spans="1:9" ht="15.75" thickBot="1" x14ac:dyDescent="0.3">
      <c r="A31" s="63">
        <v>2014</v>
      </c>
      <c r="B31" s="49">
        <v>10304</v>
      </c>
      <c r="C31" s="27">
        <v>7707</v>
      </c>
      <c r="D31" s="27">
        <v>15480</v>
      </c>
      <c r="E31" s="28">
        <v>22413</v>
      </c>
      <c r="G31" s="30">
        <v>2014</v>
      </c>
      <c r="H31" s="22">
        <v>125.3</v>
      </c>
    </row>
    <row r="32" spans="1:9" ht="15.75" thickBot="1" x14ac:dyDescent="0.3">
      <c r="G32" s="29">
        <v>2015</v>
      </c>
      <c r="H32" s="71">
        <v>126.8</v>
      </c>
    </row>
  </sheetData>
  <pageMargins left="0.7" right="0.7" top="0.75" bottom="0.75" header="0.3" footer="0.3"/>
  <ignoredErrors>
    <ignoredError sqref="A3:A1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2.42578125" style="1" customWidth="1"/>
    <col min="6" max="16384" width="9.140625" style="1"/>
  </cols>
  <sheetData>
    <row r="1" spans="1:9" ht="15.75" thickBot="1" x14ac:dyDescent="0.3">
      <c r="A1" s="2" t="s">
        <v>64</v>
      </c>
      <c r="G1" s="2" t="s">
        <v>52</v>
      </c>
    </row>
    <row r="2" spans="1:9" x14ac:dyDescent="0.25">
      <c r="A2" s="65" t="s">
        <v>6</v>
      </c>
      <c r="B2" s="66" t="s">
        <v>89</v>
      </c>
      <c r="C2" s="67" t="s">
        <v>90</v>
      </c>
      <c r="D2" s="67" t="s">
        <v>91</v>
      </c>
      <c r="E2" s="68" t="s">
        <v>50</v>
      </c>
      <c r="G2" s="69" t="s">
        <v>6</v>
      </c>
      <c r="H2" s="68" t="s">
        <v>65</v>
      </c>
    </row>
    <row r="3" spans="1:9" x14ac:dyDescent="0.25">
      <c r="A3" s="64" t="s">
        <v>38</v>
      </c>
      <c r="B3" s="32"/>
      <c r="C3" s="25">
        <v>5129</v>
      </c>
      <c r="D3" s="25">
        <v>10249</v>
      </c>
      <c r="E3" s="26">
        <v>13560</v>
      </c>
      <c r="G3" s="21">
        <v>1986</v>
      </c>
      <c r="H3" s="22">
        <v>64.599999999999994</v>
      </c>
      <c r="I3"/>
    </row>
    <row r="4" spans="1:9" x14ac:dyDescent="0.25">
      <c r="A4" s="64" t="s">
        <v>54</v>
      </c>
      <c r="B4" s="9"/>
      <c r="C4" s="23"/>
      <c r="D4" s="23"/>
      <c r="E4" s="24"/>
      <c r="G4" s="21">
        <v>1987</v>
      </c>
      <c r="H4" s="22">
        <v>67.8</v>
      </c>
      <c r="I4"/>
    </row>
    <row r="5" spans="1:9" x14ac:dyDescent="0.25">
      <c r="A5" s="64" t="s">
        <v>55</v>
      </c>
      <c r="B5" s="9"/>
      <c r="C5" s="23"/>
      <c r="D5" s="23"/>
      <c r="E5" s="24"/>
      <c r="G5" s="21">
        <v>1988</v>
      </c>
      <c r="H5" s="22">
        <v>71</v>
      </c>
      <c r="I5"/>
    </row>
    <row r="6" spans="1:9" x14ac:dyDescent="0.25">
      <c r="A6" s="64" t="s">
        <v>39</v>
      </c>
      <c r="B6" s="32">
        <v>9146</v>
      </c>
      <c r="C6" s="25">
        <v>6356</v>
      </c>
      <c r="D6" s="25">
        <v>12473</v>
      </c>
      <c r="E6" s="26">
        <v>16354</v>
      </c>
      <c r="G6" s="21">
        <v>1989</v>
      </c>
      <c r="H6" s="22">
        <v>75.099999999999994</v>
      </c>
      <c r="I6"/>
    </row>
    <row r="7" spans="1:9" x14ac:dyDescent="0.25">
      <c r="A7" s="64" t="s">
        <v>40</v>
      </c>
      <c r="B7" s="32">
        <v>10310.85</v>
      </c>
      <c r="C7" s="25">
        <v>7342.5</v>
      </c>
      <c r="D7" s="25">
        <v>14696</v>
      </c>
      <c r="E7" s="26">
        <v>19690</v>
      </c>
      <c r="G7" s="21">
        <v>1990</v>
      </c>
      <c r="H7" s="22">
        <v>78.7</v>
      </c>
      <c r="I7"/>
    </row>
    <row r="8" spans="1:9" x14ac:dyDescent="0.25">
      <c r="A8" s="64" t="s">
        <v>41</v>
      </c>
      <c r="B8" s="32">
        <v>11283</v>
      </c>
      <c r="C8" s="25">
        <v>8083.35</v>
      </c>
      <c r="D8" s="25">
        <v>16098</v>
      </c>
      <c r="E8" s="26">
        <v>21472</v>
      </c>
      <c r="G8" s="21">
        <v>1991</v>
      </c>
      <c r="H8" s="22">
        <v>82.4</v>
      </c>
      <c r="I8"/>
    </row>
    <row r="9" spans="1:9" x14ac:dyDescent="0.25">
      <c r="A9" s="64" t="s">
        <v>42</v>
      </c>
      <c r="B9" s="32">
        <v>11573</v>
      </c>
      <c r="C9" s="25">
        <v>8395</v>
      </c>
      <c r="D9" s="25">
        <v>16527</v>
      </c>
      <c r="E9" s="26">
        <v>22010</v>
      </c>
      <c r="G9" s="21">
        <v>1992</v>
      </c>
      <c r="H9" s="22">
        <v>83.2</v>
      </c>
      <c r="I9"/>
    </row>
    <row r="10" spans="1:9" x14ac:dyDescent="0.25">
      <c r="A10" s="64" t="s">
        <v>43</v>
      </c>
      <c r="B10" s="32">
        <v>11725</v>
      </c>
      <c r="C10" s="25">
        <v>8527</v>
      </c>
      <c r="D10" s="25">
        <v>16789.5</v>
      </c>
      <c r="E10" s="26">
        <v>22334</v>
      </c>
      <c r="G10" s="21">
        <v>1993</v>
      </c>
      <c r="H10" s="22">
        <v>84.7</v>
      </c>
      <c r="I10"/>
    </row>
    <row r="11" spans="1:9" x14ac:dyDescent="0.25">
      <c r="A11" s="64" t="s">
        <v>44</v>
      </c>
      <c r="B11" s="32">
        <v>11757.289999999999</v>
      </c>
      <c r="C11" s="25">
        <v>8553.6</v>
      </c>
      <c r="D11" s="25">
        <v>16834.34</v>
      </c>
      <c r="E11" s="26">
        <v>22209.7</v>
      </c>
      <c r="G11" s="21">
        <v>1994</v>
      </c>
      <c r="H11" s="22">
        <v>84.7</v>
      </c>
      <c r="I11"/>
    </row>
    <row r="12" spans="1:9" x14ac:dyDescent="0.25">
      <c r="A12" s="64" t="s">
        <v>45</v>
      </c>
      <c r="B12" s="32">
        <v>11759</v>
      </c>
      <c r="C12" s="25">
        <v>8126</v>
      </c>
      <c r="D12" s="25">
        <v>16042</v>
      </c>
      <c r="E12" s="26">
        <v>21070</v>
      </c>
      <c r="G12" s="21">
        <v>1995</v>
      </c>
      <c r="H12" s="22">
        <v>86.8</v>
      </c>
      <c r="I12"/>
    </row>
    <row r="13" spans="1:9" x14ac:dyDescent="0.25">
      <c r="A13" s="64" t="s">
        <v>46</v>
      </c>
      <c r="B13" s="32">
        <v>11759</v>
      </c>
      <c r="C13" s="25">
        <v>6809</v>
      </c>
      <c r="D13" s="25">
        <v>13676</v>
      </c>
      <c r="E13" s="26">
        <v>18076</v>
      </c>
      <c r="G13" s="21">
        <v>1996</v>
      </c>
      <c r="H13" s="22">
        <v>88.2</v>
      </c>
      <c r="I13"/>
    </row>
    <row r="14" spans="1:9" x14ac:dyDescent="0.25">
      <c r="A14" s="64" t="s">
        <v>47</v>
      </c>
      <c r="B14" s="32">
        <v>11759.24</v>
      </c>
      <c r="C14" s="25">
        <v>6832.91</v>
      </c>
      <c r="D14" s="25">
        <v>13696.83</v>
      </c>
      <c r="E14" s="26">
        <v>18106.12</v>
      </c>
      <c r="G14" s="21">
        <v>1997</v>
      </c>
      <c r="H14" s="22">
        <v>89.8</v>
      </c>
      <c r="I14"/>
    </row>
    <row r="15" spans="1:9" x14ac:dyDescent="0.25">
      <c r="A15" s="64" t="s">
        <v>48</v>
      </c>
      <c r="B15" s="32">
        <v>11759.24</v>
      </c>
      <c r="C15" s="25">
        <v>6822.2</v>
      </c>
      <c r="D15" s="25">
        <v>13693.32</v>
      </c>
      <c r="E15" s="26">
        <v>18097.98</v>
      </c>
      <c r="G15" s="21">
        <v>1998</v>
      </c>
      <c r="H15" s="22">
        <v>90.6</v>
      </c>
      <c r="I15"/>
    </row>
    <row r="16" spans="1:9" x14ac:dyDescent="0.25">
      <c r="A16" s="64">
        <v>1999</v>
      </c>
      <c r="B16" s="32">
        <v>11759.24</v>
      </c>
      <c r="C16" s="25">
        <v>6822.2</v>
      </c>
      <c r="D16" s="25">
        <v>13696.539999999999</v>
      </c>
      <c r="E16" s="26">
        <v>18108.080000000002</v>
      </c>
      <c r="G16" s="21">
        <v>1999</v>
      </c>
      <c r="H16" s="22">
        <v>92.4</v>
      </c>
      <c r="I16"/>
    </row>
    <row r="17" spans="1:9" x14ac:dyDescent="0.25">
      <c r="A17" s="64">
        <v>2000</v>
      </c>
      <c r="B17" s="32">
        <v>11761.34</v>
      </c>
      <c r="C17" s="25">
        <v>6825.2</v>
      </c>
      <c r="D17" s="25">
        <v>13757.56</v>
      </c>
      <c r="E17" s="26">
        <v>18213.78</v>
      </c>
      <c r="G17" s="21">
        <v>2000</v>
      </c>
      <c r="H17" s="22">
        <v>95.1</v>
      </c>
      <c r="I17"/>
    </row>
    <row r="18" spans="1:9" x14ac:dyDescent="0.25">
      <c r="A18" s="64">
        <v>2001</v>
      </c>
      <c r="B18" s="32">
        <v>11762.8</v>
      </c>
      <c r="C18" s="25">
        <v>6829.2</v>
      </c>
      <c r="D18" s="25">
        <v>13827.98</v>
      </c>
      <c r="E18" s="26">
        <v>18330.18</v>
      </c>
      <c r="G18" s="21">
        <v>2001</v>
      </c>
      <c r="H18" s="22">
        <v>98</v>
      </c>
      <c r="I18"/>
    </row>
    <row r="19" spans="1:9" x14ac:dyDescent="0.25">
      <c r="A19" s="64">
        <v>2002</v>
      </c>
      <c r="B19" s="32">
        <v>11763.15</v>
      </c>
      <c r="C19" s="25">
        <v>6833.2</v>
      </c>
      <c r="D19" s="25">
        <v>13871.18</v>
      </c>
      <c r="E19" s="26">
        <v>18399.580000000002</v>
      </c>
      <c r="G19" s="21">
        <v>2002</v>
      </c>
      <c r="H19" s="22">
        <v>100</v>
      </c>
      <c r="I19"/>
    </row>
    <row r="20" spans="1:9" x14ac:dyDescent="0.25">
      <c r="A20" s="64">
        <v>2003</v>
      </c>
      <c r="B20" s="32">
        <v>11764.53</v>
      </c>
      <c r="C20" s="25">
        <v>6837.7</v>
      </c>
      <c r="D20" s="25">
        <v>13917.34</v>
      </c>
      <c r="E20" s="26">
        <v>18471.38</v>
      </c>
      <c r="G20" s="21">
        <v>2003</v>
      </c>
      <c r="H20" s="22">
        <v>102.7</v>
      </c>
      <c r="I20"/>
    </row>
    <row r="21" spans="1:9" x14ac:dyDescent="0.25">
      <c r="A21" s="64">
        <v>2004</v>
      </c>
      <c r="B21" s="32">
        <v>11986.61</v>
      </c>
      <c r="C21" s="25">
        <v>6973.2</v>
      </c>
      <c r="D21" s="25">
        <v>14251.42</v>
      </c>
      <c r="E21" s="26">
        <v>18854.45</v>
      </c>
      <c r="G21" s="21">
        <v>2004</v>
      </c>
      <c r="H21" s="22">
        <v>104.6</v>
      </c>
      <c r="I21"/>
    </row>
    <row r="22" spans="1:9" x14ac:dyDescent="0.25">
      <c r="A22" s="64">
        <v>2005</v>
      </c>
      <c r="B22" s="32">
        <v>12057</v>
      </c>
      <c r="C22" s="25">
        <v>7007</v>
      </c>
      <c r="D22" s="25">
        <v>14451</v>
      </c>
      <c r="E22" s="26">
        <v>19302</v>
      </c>
      <c r="G22" s="21">
        <v>2005</v>
      </c>
      <c r="H22" s="22">
        <v>106.9</v>
      </c>
      <c r="I22"/>
    </row>
    <row r="23" spans="1:9" x14ac:dyDescent="0.25">
      <c r="A23" s="64">
        <v>2006</v>
      </c>
      <c r="B23" s="32">
        <v>12159.599999999999</v>
      </c>
      <c r="C23" s="25">
        <v>7055.5</v>
      </c>
      <c r="D23" s="25">
        <v>15533.779999999999</v>
      </c>
      <c r="E23" s="26">
        <v>20155.02</v>
      </c>
      <c r="G23" s="21">
        <v>2006</v>
      </c>
      <c r="H23" s="22">
        <v>108.8</v>
      </c>
      <c r="I23"/>
    </row>
    <row r="24" spans="1:9" x14ac:dyDescent="0.25">
      <c r="A24" s="64">
        <v>2007</v>
      </c>
      <c r="B24" s="32">
        <v>12381.88</v>
      </c>
      <c r="C24" s="25">
        <v>7203.5</v>
      </c>
      <c r="D24" s="25">
        <v>16439.46</v>
      </c>
      <c r="E24" s="26">
        <v>21057.78</v>
      </c>
      <c r="G24" s="21">
        <v>2007</v>
      </c>
      <c r="H24" s="22">
        <v>110.8</v>
      </c>
      <c r="I24"/>
    </row>
    <row r="25" spans="1:9" x14ac:dyDescent="0.25">
      <c r="A25" s="64">
        <v>2008</v>
      </c>
      <c r="B25" s="32">
        <v>12646.74</v>
      </c>
      <c r="C25" s="25">
        <v>7351.96</v>
      </c>
      <c r="D25" s="25">
        <v>16683.080000000002</v>
      </c>
      <c r="E25" s="26">
        <v>21215.200000000001</v>
      </c>
      <c r="G25" s="21">
        <v>2008</v>
      </c>
      <c r="H25" s="22">
        <v>113.3</v>
      </c>
      <c r="I25"/>
    </row>
    <row r="26" spans="1:9" x14ac:dyDescent="0.25">
      <c r="A26" s="64">
        <v>2009</v>
      </c>
      <c r="B26" s="32">
        <v>12904.56</v>
      </c>
      <c r="C26" s="25">
        <v>7501.26</v>
      </c>
      <c r="D26" s="25">
        <v>17371.66</v>
      </c>
      <c r="E26" s="26">
        <v>22694.69</v>
      </c>
      <c r="G26" s="21">
        <v>2009</v>
      </c>
      <c r="H26" s="22">
        <v>113.7</v>
      </c>
      <c r="I26"/>
    </row>
    <row r="27" spans="1:9" x14ac:dyDescent="0.25">
      <c r="A27" s="64">
        <v>2010</v>
      </c>
      <c r="B27" s="32">
        <v>13350.39</v>
      </c>
      <c r="C27" s="25">
        <v>7854.0599999999995</v>
      </c>
      <c r="D27" s="25">
        <v>18378.3</v>
      </c>
      <c r="E27" s="26">
        <v>24116.48</v>
      </c>
      <c r="G27" s="21">
        <v>2010</v>
      </c>
      <c r="H27" s="22">
        <v>116.5</v>
      </c>
      <c r="I27"/>
    </row>
    <row r="28" spans="1:9" x14ac:dyDescent="0.25">
      <c r="A28" s="64">
        <v>2011</v>
      </c>
      <c r="B28" s="32">
        <v>13772.55</v>
      </c>
      <c r="C28" s="25">
        <v>8103.5</v>
      </c>
      <c r="D28" s="25">
        <v>18651.5</v>
      </c>
      <c r="E28" s="26">
        <v>24631.309999999998</v>
      </c>
      <c r="G28" s="21">
        <v>2011</v>
      </c>
      <c r="H28" s="22">
        <v>120.1</v>
      </c>
      <c r="I28"/>
    </row>
    <row r="29" spans="1:9" x14ac:dyDescent="0.25">
      <c r="A29" s="64">
        <v>2012</v>
      </c>
      <c r="B29" s="32">
        <v>13773</v>
      </c>
      <c r="C29" s="25">
        <v>8068</v>
      </c>
      <c r="D29" s="25">
        <v>18598</v>
      </c>
      <c r="E29" s="26">
        <v>24944</v>
      </c>
      <c r="G29" s="21">
        <v>2012</v>
      </c>
      <c r="H29" s="22">
        <v>121.8</v>
      </c>
      <c r="I29"/>
    </row>
    <row r="30" spans="1:9" x14ac:dyDescent="0.25">
      <c r="A30" s="64">
        <v>2013</v>
      </c>
      <c r="B30" s="32">
        <v>13934</v>
      </c>
      <c r="C30" s="25">
        <v>8224</v>
      </c>
      <c r="D30" s="25">
        <v>18854</v>
      </c>
      <c r="E30" s="26">
        <v>25437</v>
      </c>
      <c r="G30" s="21">
        <v>2013</v>
      </c>
      <c r="H30" s="22">
        <v>123</v>
      </c>
      <c r="I30"/>
    </row>
    <row r="31" spans="1:9" ht="15.75" thickBot="1" x14ac:dyDescent="0.3">
      <c r="A31" s="63">
        <v>2014</v>
      </c>
      <c r="B31" s="49">
        <v>14094</v>
      </c>
      <c r="C31" s="27">
        <v>8507</v>
      </c>
      <c r="D31" s="27">
        <v>19040</v>
      </c>
      <c r="E31" s="28">
        <v>25987</v>
      </c>
      <c r="G31" s="30">
        <v>2014</v>
      </c>
      <c r="H31" s="22">
        <v>125.9</v>
      </c>
    </row>
    <row r="32" spans="1:9" ht="15.75" thickBot="1" x14ac:dyDescent="0.3">
      <c r="G32" s="29">
        <v>2015</v>
      </c>
      <c r="H32" s="71">
        <v>127.4</v>
      </c>
    </row>
  </sheetData>
  <pageMargins left="0.7" right="0.7" top="0.75" bottom="0.75" header="0.3" footer="0.3"/>
  <ignoredErrors>
    <ignoredError sqref="A3:A15"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2.42578125" style="1" customWidth="1"/>
    <col min="6" max="16384" width="9.140625" style="1"/>
  </cols>
  <sheetData>
    <row r="1" spans="1:9" ht="15.75" thickBot="1" x14ac:dyDescent="0.3">
      <c r="A1" s="2" t="s">
        <v>62</v>
      </c>
      <c r="G1" s="2" t="s">
        <v>52</v>
      </c>
    </row>
    <row r="2" spans="1:9" x14ac:dyDescent="0.25">
      <c r="A2" s="65" t="s">
        <v>6</v>
      </c>
      <c r="B2" s="66" t="s">
        <v>89</v>
      </c>
      <c r="C2" s="67" t="s">
        <v>90</v>
      </c>
      <c r="D2" s="67" t="s">
        <v>91</v>
      </c>
      <c r="E2" s="68" t="s">
        <v>50</v>
      </c>
      <c r="G2" s="69" t="s">
        <v>6</v>
      </c>
      <c r="H2" s="68" t="s">
        <v>63</v>
      </c>
    </row>
    <row r="3" spans="1:9" x14ac:dyDescent="0.25">
      <c r="A3" s="64" t="s">
        <v>38</v>
      </c>
      <c r="B3" s="32"/>
      <c r="C3" s="25">
        <v>2400</v>
      </c>
      <c r="D3" s="25">
        <v>9101</v>
      </c>
      <c r="E3" s="26">
        <v>12733</v>
      </c>
      <c r="G3" s="21">
        <v>1986</v>
      </c>
      <c r="H3" s="22">
        <v>67.3</v>
      </c>
      <c r="I3"/>
    </row>
    <row r="4" spans="1:9" x14ac:dyDescent="0.25">
      <c r="A4" s="64" t="s">
        <v>54</v>
      </c>
      <c r="B4" s="9"/>
      <c r="C4" s="23"/>
      <c r="D4" s="23"/>
      <c r="E4" s="24"/>
      <c r="G4" s="21">
        <v>1987</v>
      </c>
      <c r="H4" s="22">
        <v>70.2</v>
      </c>
      <c r="I4"/>
    </row>
    <row r="5" spans="1:9" x14ac:dyDescent="0.25">
      <c r="A5" s="64" t="s">
        <v>55</v>
      </c>
      <c r="B5" s="9"/>
      <c r="C5" s="23"/>
      <c r="D5" s="23"/>
      <c r="E5" s="24"/>
      <c r="G5" s="21">
        <v>1988</v>
      </c>
      <c r="H5" s="22">
        <v>72.8</v>
      </c>
      <c r="I5"/>
    </row>
    <row r="6" spans="1:9" x14ac:dyDescent="0.25">
      <c r="A6" s="64" t="s">
        <v>39</v>
      </c>
      <c r="B6" s="32">
        <v>6389</v>
      </c>
      <c r="C6" s="25">
        <v>3585</v>
      </c>
      <c r="D6" s="25">
        <v>9590</v>
      </c>
      <c r="E6" s="26">
        <v>13207</v>
      </c>
      <c r="G6" s="21">
        <v>1989</v>
      </c>
      <c r="H6" s="22">
        <v>75.900000000000006</v>
      </c>
      <c r="I6"/>
    </row>
    <row r="7" spans="1:9" x14ac:dyDescent="0.25">
      <c r="A7" s="64" t="s">
        <v>40</v>
      </c>
      <c r="B7" s="32">
        <v>7020.77</v>
      </c>
      <c r="C7" s="25">
        <v>5376.5</v>
      </c>
      <c r="D7" s="25">
        <v>10828</v>
      </c>
      <c r="E7" s="26">
        <v>13763</v>
      </c>
      <c r="G7" s="21">
        <v>1990</v>
      </c>
      <c r="H7" s="22">
        <v>79.2</v>
      </c>
      <c r="I7"/>
    </row>
    <row r="8" spans="1:9" x14ac:dyDescent="0.25">
      <c r="A8" s="64" t="s">
        <v>41</v>
      </c>
      <c r="B8" s="32">
        <v>7751</v>
      </c>
      <c r="C8" s="25">
        <v>6015</v>
      </c>
      <c r="D8" s="25">
        <v>10795</v>
      </c>
      <c r="E8" s="26">
        <v>15198</v>
      </c>
      <c r="G8" s="21">
        <v>1991</v>
      </c>
      <c r="H8" s="22">
        <v>85</v>
      </c>
      <c r="I8"/>
    </row>
    <row r="9" spans="1:9" x14ac:dyDescent="0.25">
      <c r="A9" s="64" t="s">
        <v>42</v>
      </c>
      <c r="B9" s="32">
        <v>8016</v>
      </c>
      <c r="C9" s="25">
        <v>6186</v>
      </c>
      <c r="D9" s="25">
        <v>12157</v>
      </c>
      <c r="E9" s="26">
        <v>15596</v>
      </c>
      <c r="G9" s="21">
        <v>1992</v>
      </c>
      <c r="H9" s="22">
        <v>86.6</v>
      </c>
      <c r="I9"/>
    </row>
    <row r="10" spans="1:9" x14ac:dyDescent="0.25">
      <c r="A10" s="64" t="s">
        <v>43</v>
      </c>
      <c r="B10" s="32">
        <v>8164</v>
      </c>
      <c r="C10" s="25">
        <v>6316</v>
      </c>
      <c r="D10" s="25">
        <v>12820.42</v>
      </c>
      <c r="E10" s="26">
        <v>16251</v>
      </c>
      <c r="G10" s="21">
        <v>1993</v>
      </c>
      <c r="H10" s="22">
        <v>87.7</v>
      </c>
      <c r="I10"/>
    </row>
    <row r="11" spans="1:9" x14ac:dyDescent="0.25">
      <c r="A11" s="64" t="s">
        <v>44</v>
      </c>
      <c r="B11" s="32">
        <v>8312.32</v>
      </c>
      <c r="C11" s="25">
        <v>6199</v>
      </c>
      <c r="D11" s="25">
        <v>13096.55</v>
      </c>
      <c r="E11" s="26">
        <v>16104.24</v>
      </c>
      <c r="G11" s="21">
        <v>1994</v>
      </c>
      <c r="H11" s="22">
        <v>86.6</v>
      </c>
      <c r="I11"/>
    </row>
    <row r="12" spans="1:9" x14ac:dyDescent="0.25">
      <c r="A12" s="64" t="s">
        <v>45</v>
      </c>
      <c r="B12" s="32">
        <v>8317</v>
      </c>
      <c r="C12" s="25">
        <v>6199</v>
      </c>
      <c r="D12" s="25">
        <v>13105</v>
      </c>
      <c r="E12" s="26">
        <v>16104</v>
      </c>
      <c r="G12" s="21">
        <v>1995</v>
      </c>
      <c r="H12" s="22">
        <v>88.1</v>
      </c>
      <c r="I12"/>
    </row>
    <row r="13" spans="1:9" x14ac:dyDescent="0.25">
      <c r="A13" s="64" t="s">
        <v>46</v>
      </c>
      <c r="B13" s="32">
        <v>8503</v>
      </c>
      <c r="C13" s="25">
        <v>6199</v>
      </c>
      <c r="D13" s="25">
        <v>12959</v>
      </c>
      <c r="E13" s="26">
        <v>15984</v>
      </c>
      <c r="G13" s="21">
        <v>1996</v>
      </c>
      <c r="H13" s="22">
        <v>89.5</v>
      </c>
      <c r="I13"/>
    </row>
    <row r="14" spans="1:9" x14ac:dyDescent="0.25">
      <c r="A14" s="64" t="s">
        <v>47</v>
      </c>
      <c r="B14" s="32">
        <v>8621.44</v>
      </c>
      <c r="C14" s="25">
        <v>6109</v>
      </c>
      <c r="D14" s="25">
        <v>12670.119999999999</v>
      </c>
      <c r="E14" s="26">
        <v>15510.920000000002</v>
      </c>
      <c r="G14" s="21">
        <v>1997</v>
      </c>
      <c r="H14" s="22">
        <v>90.8</v>
      </c>
      <c r="I14"/>
    </row>
    <row r="15" spans="1:9" x14ac:dyDescent="0.25">
      <c r="A15" s="64" t="s">
        <v>48</v>
      </c>
      <c r="B15" s="32">
        <v>8780.44</v>
      </c>
      <c r="C15" s="25">
        <v>6079</v>
      </c>
      <c r="D15" s="25">
        <v>12778.21</v>
      </c>
      <c r="E15" s="26">
        <v>15809.84</v>
      </c>
      <c r="G15" s="21">
        <v>1998</v>
      </c>
      <c r="H15" s="22">
        <v>92.1</v>
      </c>
      <c r="I15"/>
    </row>
    <row r="16" spans="1:9" x14ac:dyDescent="0.25">
      <c r="A16" s="64">
        <v>1999</v>
      </c>
      <c r="B16" s="32">
        <v>8951.2000000000007</v>
      </c>
      <c r="C16" s="25">
        <v>6223</v>
      </c>
      <c r="D16" s="25">
        <v>12957.220000000001</v>
      </c>
      <c r="E16" s="26">
        <v>16019.939999999999</v>
      </c>
      <c r="G16" s="21">
        <v>1999</v>
      </c>
      <c r="H16" s="22">
        <v>93.5</v>
      </c>
      <c r="I16"/>
    </row>
    <row r="17" spans="1:9" x14ac:dyDescent="0.25">
      <c r="A17" s="64">
        <v>2000</v>
      </c>
      <c r="B17" s="32">
        <v>9088.5400000000009</v>
      </c>
      <c r="C17" s="25">
        <v>6282</v>
      </c>
      <c r="D17" s="25">
        <v>12950.32</v>
      </c>
      <c r="E17" s="26">
        <v>16285.259999999998</v>
      </c>
      <c r="G17" s="21">
        <v>2000</v>
      </c>
      <c r="H17" s="22">
        <v>95.8</v>
      </c>
      <c r="I17"/>
    </row>
    <row r="18" spans="1:9" x14ac:dyDescent="0.25">
      <c r="A18" s="64">
        <v>2001</v>
      </c>
      <c r="B18" s="32">
        <v>9315.0300000000007</v>
      </c>
      <c r="C18" s="25">
        <v>6415.04</v>
      </c>
      <c r="D18" s="25">
        <v>13317.54</v>
      </c>
      <c r="E18" s="26">
        <v>16919</v>
      </c>
      <c r="G18" s="21">
        <v>2001</v>
      </c>
      <c r="H18" s="22">
        <v>98</v>
      </c>
      <c r="I18"/>
    </row>
    <row r="19" spans="1:9" x14ac:dyDescent="0.25">
      <c r="A19" s="64">
        <v>2002</v>
      </c>
      <c r="B19" s="32">
        <v>9559.7900000000009</v>
      </c>
      <c r="C19" s="25">
        <v>6654</v>
      </c>
      <c r="D19" s="25">
        <v>13799.92</v>
      </c>
      <c r="E19" s="26">
        <v>17641.879999999997</v>
      </c>
      <c r="G19" s="21">
        <v>2002</v>
      </c>
      <c r="H19" s="22">
        <v>100</v>
      </c>
      <c r="I19"/>
    </row>
    <row r="20" spans="1:9" x14ac:dyDescent="0.25">
      <c r="A20" s="64">
        <v>2003</v>
      </c>
      <c r="B20" s="32">
        <v>9713.6899999999987</v>
      </c>
      <c r="C20" s="25">
        <v>6758.46</v>
      </c>
      <c r="D20" s="25">
        <v>14070.88</v>
      </c>
      <c r="E20" s="26">
        <v>18063.3</v>
      </c>
      <c r="G20" s="21">
        <v>2003</v>
      </c>
      <c r="H20" s="22">
        <v>102.5</v>
      </c>
      <c r="I20"/>
    </row>
    <row r="21" spans="1:9" x14ac:dyDescent="0.25">
      <c r="A21" s="64">
        <v>2004</v>
      </c>
      <c r="B21" s="32">
        <v>9904.65</v>
      </c>
      <c r="C21" s="25">
        <v>6889</v>
      </c>
      <c r="D21" s="25">
        <v>14377</v>
      </c>
      <c r="E21" s="26">
        <v>18548.379999999997</v>
      </c>
      <c r="G21" s="21">
        <v>2004</v>
      </c>
      <c r="H21" s="22">
        <v>104.5</v>
      </c>
      <c r="I21"/>
    </row>
    <row r="22" spans="1:9" x14ac:dyDescent="0.25">
      <c r="A22" s="64">
        <v>2005</v>
      </c>
      <c r="B22" s="32">
        <v>10057.84</v>
      </c>
      <c r="C22" s="25">
        <v>6947</v>
      </c>
      <c r="D22" s="25">
        <v>15394.96</v>
      </c>
      <c r="E22" s="26">
        <v>20704</v>
      </c>
      <c r="G22" s="21">
        <v>2005</v>
      </c>
      <c r="H22" s="22">
        <v>106.9</v>
      </c>
      <c r="I22"/>
    </row>
    <row r="23" spans="1:9" x14ac:dyDescent="0.25">
      <c r="A23" s="64">
        <v>2006</v>
      </c>
      <c r="B23" s="32">
        <v>10297.26</v>
      </c>
      <c r="C23" s="25">
        <v>7029.54</v>
      </c>
      <c r="D23" s="25">
        <v>16532.52</v>
      </c>
      <c r="E23" s="26">
        <v>21643.5</v>
      </c>
      <c r="G23" s="21">
        <v>2006</v>
      </c>
      <c r="H23" s="22">
        <v>108.7</v>
      </c>
      <c r="I23"/>
    </row>
    <row r="24" spans="1:9" x14ac:dyDescent="0.25">
      <c r="A24" s="64">
        <v>2007</v>
      </c>
      <c r="B24" s="32">
        <v>10499.699999999999</v>
      </c>
      <c r="C24" s="25">
        <v>7099.46</v>
      </c>
      <c r="D24" s="25">
        <v>17067.86</v>
      </c>
      <c r="E24" s="26">
        <v>21889.5</v>
      </c>
      <c r="G24" s="21">
        <v>2007</v>
      </c>
      <c r="H24" s="22">
        <v>110.4</v>
      </c>
      <c r="I24"/>
    </row>
    <row r="25" spans="1:9" x14ac:dyDescent="0.25">
      <c r="A25" s="64">
        <v>2008</v>
      </c>
      <c r="B25" s="32">
        <v>10629.929999999998</v>
      </c>
      <c r="C25" s="25">
        <v>7143.46</v>
      </c>
      <c r="D25" s="25">
        <v>17231.34</v>
      </c>
      <c r="E25" s="26">
        <v>22134.46</v>
      </c>
      <c r="G25" s="21">
        <v>2008</v>
      </c>
      <c r="H25" s="22">
        <v>112.7</v>
      </c>
      <c r="I25"/>
    </row>
    <row r="26" spans="1:9" x14ac:dyDescent="0.25">
      <c r="A26" s="64">
        <v>2009</v>
      </c>
      <c r="B26" s="32">
        <v>10880.94</v>
      </c>
      <c r="C26" s="25">
        <v>7312</v>
      </c>
      <c r="D26" s="25">
        <v>17583.46</v>
      </c>
      <c r="E26" s="26">
        <v>22614</v>
      </c>
      <c r="G26" s="21">
        <v>2009</v>
      </c>
      <c r="H26" s="22">
        <v>113.4</v>
      </c>
      <c r="I26"/>
    </row>
    <row r="27" spans="1:9" x14ac:dyDescent="0.25">
      <c r="A27" s="64">
        <v>2010</v>
      </c>
      <c r="B27" s="32">
        <v>10936.05</v>
      </c>
      <c r="C27" s="25">
        <v>7353.96</v>
      </c>
      <c r="D27" s="25">
        <v>17709.46</v>
      </c>
      <c r="E27" s="26">
        <v>22791.42</v>
      </c>
      <c r="G27" s="21">
        <v>2010</v>
      </c>
      <c r="H27" s="22">
        <v>114.8</v>
      </c>
      <c r="I27"/>
    </row>
    <row r="28" spans="1:9" x14ac:dyDescent="0.25">
      <c r="A28" s="64">
        <v>2011</v>
      </c>
      <c r="B28" s="32">
        <v>11190.84</v>
      </c>
      <c r="C28" s="25">
        <v>7559.5</v>
      </c>
      <c r="D28" s="25">
        <v>18040.5</v>
      </c>
      <c r="E28" s="26">
        <v>23271.46</v>
      </c>
      <c r="G28" s="21">
        <v>2011</v>
      </c>
      <c r="H28" s="22">
        <v>118.3</v>
      </c>
      <c r="I28"/>
    </row>
    <row r="29" spans="1:9" x14ac:dyDescent="0.25">
      <c r="A29" s="64">
        <v>2012</v>
      </c>
      <c r="B29" s="32">
        <v>11957</v>
      </c>
      <c r="C29" s="25">
        <v>8233</v>
      </c>
      <c r="D29" s="25">
        <v>18996</v>
      </c>
      <c r="E29" s="26">
        <v>24589</v>
      </c>
      <c r="G29" s="30">
        <v>2012</v>
      </c>
      <c r="H29" s="5">
        <v>120.8</v>
      </c>
      <c r="I29"/>
    </row>
    <row r="30" spans="1:9" x14ac:dyDescent="0.25">
      <c r="A30" s="64">
        <v>2013</v>
      </c>
      <c r="B30" s="32">
        <v>12250</v>
      </c>
      <c r="C30" s="25">
        <v>8441</v>
      </c>
      <c r="D30" s="25">
        <v>19413</v>
      </c>
      <c r="E30" s="26">
        <v>25166</v>
      </c>
      <c r="G30" s="30">
        <v>2013</v>
      </c>
      <c r="H30" s="22">
        <v>121.7</v>
      </c>
      <c r="I30"/>
    </row>
    <row r="31" spans="1:9" ht="15.75" thickBot="1" x14ac:dyDescent="0.3">
      <c r="A31" s="63">
        <v>2014</v>
      </c>
      <c r="B31" s="49">
        <v>12375</v>
      </c>
      <c r="C31" s="27">
        <v>8527</v>
      </c>
      <c r="D31" s="27">
        <v>19600</v>
      </c>
      <c r="E31" s="28">
        <v>25434</v>
      </c>
      <c r="G31" s="30">
        <v>2014</v>
      </c>
      <c r="H31" s="22">
        <v>123.4</v>
      </c>
    </row>
    <row r="32" spans="1:9" ht="15.75" thickBot="1" x14ac:dyDescent="0.3">
      <c r="G32" s="29">
        <v>2015</v>
      </c>
      <c r="H32" s="71">
        <v>124.7</v>
      </c>
    </row>
  </sheetData>
  <pageMargins left="0.7" right="0.7" top="0.75" bottom="0.75" header="0.3" footer="0.3"/>
  <ignoredErrors>
    <ignoredError sqref="A3:A1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2" style="1" customWidth="1"/>
    <col min="6" max="16384" width="9.140625" style="1"/>
  </cols>
  <sheetData>
    <row r="1" spans="1:9" ht="15.75" thickBot="1" x14ac:dyDescent="0.3">
      <c r="A1" s="2" t="s">
        <v>60</v>
      </c>
      <c r="G1" s="2" t="s">
        <v>52</v>
      </c>
    </row>
    <row r="2" spans="1:9" x14ac:dyDescent="0.25">
      <c r="A2" s="65" t="s">
        <v>6</v>
      </c>
      <c r="B2" s="66" t="s">
        <v>89</v>
      </c>
      <c r="C2" s="67" t="s">
        <v>90</v>
      </c>
      <c r="D2" s="67" t="s">
        <v>91</v>
      </c>
      <c r="E2" s="68" t="s">
        <v>50</v>
      </c>
      <c r="G2" s="69" t="s">
        <v>6</v>
      </c>
      <c r="H2" s="68" t="s">
        <v>61</v>
      </c>
    </row>
    <row r="3" spans="1:9" x14ac:dyDescent="0.25">
      <c r="A3" s="64" t="s">
        <v>38</v>
      </c>
      <c r="B3" s="32"/>
      <c r="C3" s="25">
        <v>2280</v>
      </c>
      <c r="D3" s="25">
        <v>7911</v>
      </c>
      <c r="E3" s="26">
        <v>9534</v>
      </c>
      <c r="G3" s="21">
        <v>1986</v>
      </c>
      <c r="H3" s="22">
        <v>67.5</v>
      </c>
      <c r="I3"/>
    </row>
    <row r="4" spans="1:9" x14ac:dyDescent="0.25">
      <c r="A4" s="64" t="s">
        <v>54</v>
      </c>
      <c r="B4" s="9"/>
      <c r="C4" s="23"/>
      <c r="D4" s="23"/>
      <c r="E4" s="24"/>
      <c r="G4" s="21">
        <v>1987</v>
      </c>
      <c r="H4" s="22">
        <v>69.400000000000006</v>
      </c>
      <c r="I4"/>
    </row>
    <row r="5" spans="1:9" x14ac:dyDescent="0.25">
      <c r="A5" s="64" t="s">
        <v>55</v>
      </c>
      <c r="B5" s="9"/>
      <c r="C5" s="23"/>
      <c r="D5" s="23"/>
      <c r="E5" s="24"/>
      <c r="G5" s="21">
        <v>1988</v>
      </c>
      <c r="H5" s="22">
        <v>71.8</v>
      </c>
      <c r="I5"/>
    </row>
    <row r="6" spans="1:9" x14ac:dyDescent="0.25">
      <c r="A6" s="64" t="s">
        <v>39</v>
      </c>
      <c r="B6" s="32">
        <v>7438</v>
      </c>
      <c r="C6" s="25">
        <v>2882</v>
      </c>
      <c r="D6" s="25">
        <v>8816</v>
      </c>
      <c r="E6" s="26">
        <v>10366</v>
      </c>
      <c r="G6" s="21">
        <v>1989</v>
      </c>
      <c r="H6" s="22">
        <v>75.2</v>
      </c>
      <c r="I6"/>
    </row>
    <row r="7" spans="1:9" x14ac:dyDescent="0.25">
      <c r="A7" s="64" t="s">
        <v>40</v>
      </c>
      <c r="B7" s="32">
        <v>7758.01</v>
      </c>
      <c r="C7" s="25">
        <v>3051.5</v>
      </c>
      <c r="D7" s="25">
        <v>9295.76</v>
      </c>
      <c r="E7" s="26">
        <v>10887</v>
      </c>
      <c r="G7" s="21">
        <v>1990</v>
      </c>
      <c r="H7" s="22">
        <v>78.7</v>
      </c>
      <c r="I7"/>
    </row>
    <row r="8" spans="1:9" x14ac:dyDescent="0.25">
      <c r="A8" s="64" t="s">
        <v>41</v>
      </c>
      <c r="B8" s="32">
        <v>8096</v>
      </c>
      <c r="C8" s="25">
        <v>3283</v>
      </c>
      <c r="D8" s="25">
        <v>9841</v>
      </c>
      <c r="E8" s="26">
        <v>11721</v>
      </c>
      <c r="G8" s="21">
        <v>1991</v>
      </c>
      <c r="H8" s="22">
        <v>83.8</v>
      </c>
      <c r="I8"/>
    </row>
    <row r="9" spans="1:9" x14ac:dyDescent="0.25">
      <c r="A9" s="64" t="s">
        <v>42</v>
      </c>
      <c r="B9" s="32">
        <v>8141</v>
      </c>
      <c r="C9" s="25">
        <v>3240</v>
      </c>
      <c r="D9" s="25">
        <v>9956</v>
      </c>
      <c r="E9" s="26">
        <v>11932</v>
      </c>
      <c r="G9" s="21">
        <v>1992</v>
      </c>
      <c r="H9" s="22">
        <v>84.3</v>
      </c>
      <c r="I9"/>
    </row>
    <row r="10" spans="1:9" x14ac:dyDescent="0.25">
      <c r="A10" s="64" t="s">
        <v>43</v>
      </c>
      <c r="B10" s="32">
        <v>8238</v>
      </c>
      <c r="C10" s="25">
        <v>3256</v>
      </c>
      <c r="D10" s="25">
        <v>10150.14</v>
      </c>
      <c r="E10" s="26">
        <v>12151</v>
      </c>
      <c r="G10" s="21">
        <v>1993</v>
      </c>
      <c r="H10" s="22">
        <v>85.4</v>
      </c>
      <c r="I10"/>
    </row>
    <row r="11" spans="1:9" x14ac:dyDescent="0.25">
      <c r="A11" s="64" t="s">
        <v>44</v>
      </c>
      <c r="B11" s="32">
        <v>6525.2</v>
      </c>
      <c r="C11" s="25">
        <v>3283</v>
      </c>
      <c r="D11" s="25">
        <v>10517.91</v>
      </c>
      <c r="E11" s="26">
        <v>12524</v>
      </c>
      <c r="G11" s="21">
        <v>1994</v>
      </c>
      <c r="H11" s="22">
        <v>85.9</v>
      </c>
      <c r="I11"/>
    </row>
    <row r="12" spans="1:9" x14ac:dyDescent="0.25">
      <c r="A12" s="64" t="s">
        <v>45</v>
      </c>
      <c r="B12" s="32">
        <v>6639</v>
      </c>
      <c r="C12" s="25">
        <v>3295</v>
      </c>
      <c r="D12" s="25">
        <v>11151</v>
      </c>
      <c r="E12" s="26">
        <v>13256</v>
      </c>
      <c r="G12" s="21">
        <v>1995</v>
      </c>
      <c r="H12" s="22">
        <v>87.2</v>
      </c>
      <c r="I12"/>
    </row>
    <row r="13" spans="1:9" x14ac:dyDescent="0.25">
      <c r="A13" s="64" t="s">
        <v>46</v>
      </c>
      <c r="B13" s="32">
        <v>6698</v>
      </c>
      <c r="C13" s="25">
        <v>3331</v>
      </c>
      <c r="D13" s="25">
        <v>11258</v>
      </c>
      <c r="E13" s="26">
        <v>13359</v>
      </c>
      <c r="G13" s="21">
        <v>1996</v>
      </c>
      <c r="H13" s="22">
        <v>88.5</v>
      </c>
      <c r="I13"/>
    </row>
    <row r="14" spans="1:9" x14ac:dyDescent="0.25">
      <c r="A14" s="64" t="s">
        <v>47</v>
      </c>
      <c r="B14" s="32">
        <v>6862.27</v>
      </c>
      <c r="C14" s="25">
        <v>3367</v>
      </c>
      <c r="D14" s="25">
        <v>11532.37</v>
      </c>
      <c r="E14" s="26">
        <v>13812</v>
      </c>
      <c r="G14" s="21">
        <v>1997</v>
      </c>
      <c r="H14" s="22">
        <v>90.1</v>
      </c>
      <c r="I14"/>
    </row>
    <row r="15" spans="1:9" x14ac:dyDescent="0.25">
      <c r="A15" s="64" t="s">
        <v>48</v>
      </c>
      <c r="B15" s="32">
        <v>6897.34</v>
      </c>
      <c r="C15" s="25">
        <v>3367</v>
      </c>
      <c r="D15" s="25">
        <v>11922.53</v>
      </c>
      <c r="E15" s="26">
        <v>14485.02</v>
      </c>
      <c r="G15" s="21">
        <v>1998</v>
      </c>
      <c r="H15" s="22">
        <v>90.6</v>
      </c>
      <c r="I15"/>
    </row>
    <row r="16" spans="1:9" x14ac:dyDescent="0.25">
      <c r="A16" s="64">
        <v>1999</v>
      </c>
      <c r="B16" s="32">
        <v>6899.47</v>
      </c>
      <c r="C16" s="25">
        <v>3367</v>
      </c>
      <c r="D16" s="25">
        <v>12318.560000000001</v>
      </c>
      <c r="E16" s="26">
        <v>15170.04</v>
      </c>
      <c r="G16" s="21">
        <v>1999</v>
      </c>
      <c r="H16" s="22">
        <v>92.1</v>
      </c>
      <c r="I16"/>
    </row>
    <row r="17" spans="1:9" x14ac:dyDescent="0.25">
      <c r="A17" s="64">
        <v>2000</v>
      </c>
      <c r="B17" s="32">
        <v>7151.9</v>
      </c>
      <c r="C17" s="25">
        <v>3370</v>
      </c>
      <c r="D17" s="25">
        <v>12573.18</v>
      </c>
      <c r="E17" s="26">
        <v>15626.960000000001</v>
      </c>
      <c r="G17" s="21">
        <v>2000</v>
      </c>
      <c r="H17" s="22">
        <v>95.1</v>
      </c>
      <c r="I17"/>
    </row>
    <row r="18" spans="1:9" x14ac:dyDescent="0.25">
      <c r="A18" s="64">
        <v>2001</v>
      </c>
      <c r="B18" s="32">
        <v>7406</v>
      </c>
      <c r="C18" s="25">
        <v>3374</v>
      </c>
      <c r="D18" s="25">
        <v>12888.46</v>
      </c>
      <c r="E18" s="26">
        <v>16205.960000000001</v>
      </c>
      <c r="G18" s="21">
        <v>2001</v>
      </c>
      <c r="H18" s="22">
        <v>96.8</v>
      </c>
      <c r="I18"/>
    </row>
    <row r="19" spans="1:9" x14ac:dyDescent="0.25">
      <c r="A19" s="64">
        <v>2002</v>
      </c>
      <c r="B19" s="32">
        <v>7661</v>
      </c>
      <c r="C19" s="25">
        <v>3378</v>
      </c>
      <c r="D19" s="25">
        <v>13084.96</v>
      </c>
      <c r="E19" s="26">
        <v>16582.04</v>
      </c>
      <c r="G19" s="21">
        <v>2002</v>
      </c>
      <c r="H19" s="22">
        <v>100</v>
      </c>
      <c r="I19"/>
    </row>
    <row r="20" spans="1:9" x14ac:dyDescent="0.25">
      <c r="A20" s="64">
        <v>2003</v>
      </c>
      <c r="B20" s="32">
        <v>7918</v>
      </c>
      <c r="C20" s="25">
        <v>3382.5</v>
      </c>
      <c r="D20" s="25">
        <v>13232</v>
      </c>
      <c r="E20" s="26">
        <v>16851.5</v>
      </c>
      <c r="G20" s="21">
        <v>2003</v>
      </c>
      <c r="H20" s="22">
        <v>103.4</v>
      </c>
      <c r="I20"/>
    </row>
    <row r="21" spans="1:9" x14ac:dyDescent="0.25">
      <c r="A21" s="64">
        <v>2004</v>
      </c>
      <c r="B21" s="32">
        <v>7925</v>
      </c>
      <c r="C21" s="25">
        <v>3388</v>
      </c>
      <c r="D21" s="25">
        <v>13389</v>
      </c>
      <c r="E21" s="26">
        <v>17138.5</v>
      </c>
      <c r="G21" s="21">
        <v>2004</v>
      </c>
      <c r="H21" s="22">
        <v>104.9</v>
      </c>
      <c r="I21"/>
    </row>
    <row r="22" spans="1:9" x14ac:dyDescent="0.25">
      <c r="A22" s="64">
        <v>2005</v>
      </c>
      <c r="B22" s="32">
        <v>7995</v>
      </c>
      <c r="C22" s="25">
        <v>3427</v>
      </c>
      <c r="D22" s="25">
        <v>13656</v>
      </c>
      <c r="E22" s="26">
        <v>17567</v>
      </c>
      <c r="G22" s="21">
        <v>2005</v>
      </c>
      <c r="H22" s="22">
        <v>107.4</v>
      </c>
      <c r="I22"/>
    </row>
    <row r="23" spans="1:9" x14ac:dyDescent="0.25">
      <c r="A23" s="64">
        <v>2006</v>
      </c>
      <c r="B23" s="32">
        <v>8110.92</v>
      </c>
      <c r="C23" s="25">
        <v>3487.5</v>
      </c>
      <c r="D23" s="25">
        <v>14785.48</v>
      </c>
      <c r="E23" s="26">
        <v>18473.5</v>
      </c>
      <c r="G23" s="21">
        <v>2006</v>
      </c>
      <c r="H23" s="22">
        <v>109.2</v>
      </c>
      <c r="I23"/>
    </row>
    <row r="24" spans="1:9" x14ac:dyDescent="0.25">
      <c r="A24" s="64">
        <v>2007</v>
      </c>
      <c r="B24" s="32">
        <v>8275.2999999999993</v>
      </c>
      <c r="C24" s="25">
        <v>3573.5</v>
      </c>
      <c r="D24" s="25">
        <v>15450.9</v>
      </c>
      <c r="E24" s="26">
        <v>18848.5</v>
      </c>
      <c r="G24" s="21">
        <v>2007</v>
      </c>
      <c r="H24" s="22">
        <v>111.3</v>
      </c>
      <c r="I24"/>
    </row>
    <row r="25" spans="1:9" x14ac:dyDescent="0.25">
      <c r="A25" s="64">
        <v>2008</v>
      </c>
      <c r="B25" s="32">
        <v>8495.94</v>
      </c>
      <c r="C25" s="25">
        <v>3686.5</v>
      </c>
      <c r="D25" s="25">
        <v>15868</v>
      </c>
      <c r="E25" s="26">
        <v>19375.5</v>
      </c>
      <c r="G25" s="21">
        <v>2008</v>
      </c>
      <c r="H25" s="22">
        <v>113.2</v>
      </c>
      <c r="I25"/>
    </row>
    <row r="26" spans="1:9" x14ac:dyDescent="0.25">
      <c r="A26" s="64">
        <v>2009</v>
      </c>
      <c r="B26" s="32">
        <v>8664.94</v>
      </c>
      <c r="C26" s="25">
        <v>3773</v>
      </c>
      <c r="D26" s="25">
        <v>16170.5</v>
      </c>
      <c r="E26" s="26">
        <v>19775</v>
      </c>
      <c r="G26" s="21">
        <v>2009</v>
      </c>
      <c r="H26" s="22">
        <v>113.5</v>
      </c>
      <c r="I26"/>
    </row>
    <row r="27" spans="1:9" x14ac:dyDescent="0.25">
      <c r="A27" s="64">
        <v>2010</v>
      </c>
      <c r="B27" s="32">
        <v>8670.27</v>
      </c>
      <c r="C27" s="25">
        <v>6693</v>
      </c>
      <c r="D27" s="25">
        <v>16232.5</v>
      </c>
      <c r="E27" s="26">
        <v>19887</v>
      </c>
      <c r="G27" s="21">
        <v>2010</v>
      </c>
      <c r="H27" s="22">
        <v>115.9</v>
      </c>
      <c r="I27"/>
    </row>
    <row r="28" spans="1:9" x14ac:dyDescent="0.25">
      <c r="A28" s="64">
        <v>2011</v>
      </c>
      <c r="B28" s="32">
        <v>8785.27</v>
      </c>
      <c r="C28" s="25">
        <v>6795.5</v>
      </c>
      <c r="D28" s="25">
        <v>16373.5</v>
      </c>
      <c r="E28" s="26">
        <v>20161.5</v>
      </c>
      <c r="G28" s="21">
        <v>2011</v>
      </c>
      <c r="H28" s="22">
        <v>120</v>
      </c>
      <c r="I28"/>
    </row>
    <row r="29" spans="1:9" x14ac:dyDescent="0.25">
      <c r="A29" s="64">
        <v>2012</v>
      </c>
      <c r="B29" s="32">
        <v>8838</v>
      </c>
      <c r="C29" s="25">
        <v>6801</v>
      </c>
      <c r="D29" s="25">
        <v>16460</v>
      </c>
      <c r="E29" s="26">
        <v>20318</v>
      </c>
      <c r="G29" s="30">
        <v>2012</v>
      </c>
      <c r="H29" s="5">
        <v>122</v>
      </c>
      <c r="I29"/>
    </row>
    <row r="30" spans="1:9" x14ac:dyDescent="0.25">
      <c r="A30" s="64">
        <v>2013</v>
      </c>
      <c r="B30" s="32">
        <v>8967</v>
      </c>
      <c r="C30" s="25">
        <v>6807</v>
      </c>
      <c r="D30" s="25">
        <v>16769</v>
      </c>
      <c r="E30" s="26">
        <v>20724</v>
      </c>
      <c r="G30" s="30">
        <v>2013</v>
      </c>
      <c r="H30" s="22">
        <v>123</v>
      </c>
      <c r="I30"/>
    </row>
    <row r="31" spans="1:9" ht="15.75" thickBot="1" x14ac:dyDescent="0.3">
      <c r="A31" s="63">
        <v>2014</v>
      </c>
      <c r="B31" s="49">
        <v>9425</v>
      </c>
      <c r="C31" s="27">
        <v>6811</v>
      </c>
      <c r="D31" s="27">
        <v>17684</v>
      </c>
      <c r="E31" s="28">
        <v>21770</v>
      </c>
      <c r="G31" s="30">
        <v>2014</v>
      </c>
      <c r="H31" s="22">
        <v>124.8</v>
      </c>
    </row>
    <row r="32" spans="1:9" ht="15.75" thickBot="1" x14ac:dyDescent="0.3">
      <c r="G32" s="29">
        <v>2015</v>
      </c>
      <c r="H32" s="71">
        <v>125.4</v>
      </c>
    </row>
  </sheetData>
  <pageMargins left="0.7" right="0.7" top="0.75" bottom="0.75" header="0.3" footer="0.3"/>
  <ignoredErrors>
    <ignoredError sqref="A3:A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1.85546875" style="1" customWidth="1"/>
    <col min="6" max="16384" width="9.140625" style="1"/>
  </cols>
  <sheetData>
    <row r="1" spans="1:9" ht="15.75" thickBot="1" x14ac:dyDescent="0.3">
      <c r="A1" s="2" t="s">
        <v>58</v>
      </c>
      <c r="G1" s="2" t="s">
        <v>52</v>
      </c>
    </row>
    <row r="2" spans="1:9" x14ac:dyDescent="0.25">
      <c r="A2" s="65" t="s">
        <v>6</v>
      </c>
      <c r="B2" s="66" t="s">
        <v>89</v>
      </c>
      <c r="C2" s="67" t="s">
        <v>90</v>
      </c>
      <c r="D2" s="67" t="s">
        <v>91</v>
      </c>
      <c r="E2" s="68" t="s">
        <v>50</v>
      </c>
      <c r="G2" s="69" t="s">
        <v>6</v>
      </c>
      <c r="H2" s="68" t="s">
        <v>59</v>
      </c>
    </row>
    <row r="3" spans="1:9" x14ac:dyDescent="0.25">
      <c r="A3" s="64" t="s">
        <v>38</v>
      </c>
      <c r="B3" s="32"/>
      <c r="C3" s="25">
        <v>4626</v>
      </c>
      <c r="D3" s="25">
        <v>9074</v>
      </c>
      <c r="E3" s="26">
        <v>11769</v>
      </c>
      <c r="G3" s="21">
        <v>1986</v>
      </c>
      <c r="H3" s="22">
        <v>66.5</v>
      </c>
      <c r="I3"/>
    </row>
    <row r="4" spans="1:9" x14ac:dyDescent="0.25">
      <c r="A4" s="64" t="s">
        <v>54</v>
      </c>
      <c r="B4" s="9"/>
      <c r="C4" s="23"/>
      <c r="D4" s="23"/>
      <c r="E4" s="24"/>
      <c r="G4" s="21">
        <v>1987</v>
      </c>
      <c r="H4" s="22">
        <v>68.8</v>
      </c>
      <c r="I4"/>
    </row>
    <row r="5" spans="1:9" x14ac:dyDescent="0.25">
      <c r="A5" s="64" t="s">
        <v>55</v>
      </c>
      <c r="B5" s="9"/>
      <c r="C5" s="23"/>
      <c r="D5" s="23"/>
      <c r="E5" s="24"/>
      <c r="G5" s="21">
        <v>1988</v>
      </c>
      <c r="H5" s="22">
        <v>71.2</v>
      </c>
      <c r="I5"/>
    </row>
    <row r="6" spans="1:9" x14ac:dyDescent="0.25">
      <c r="A6" s="64" t="s">
        <v>39</v>
      </c>
      <c r="B6" s="32">
        <v>7810</v>
      </c>
      <c r="C6" s="25">
        <v>5950</v>
      </c>
      <c r="D6" s="25">
        <v>10600</v>
      </c>
      <c r="E6" s="26">
        <v>14086</v>
      </c>
      <c r="G6" s="21">
        <v>1989</v>
      </c>
      <c r="H6" s="22">
        <v>74.400000000000006</v>
      </c>
      <c r="I6"/>
    </row>
    <row r="7" spans="1:9" x14ac:dyDescent="0.25">
      <c r="A7" s="64" t="s">
        <v>40</v>
      </c>
      <c r="B7" s="32">
        <v>8219.8700000000008</v>
      </c>
      <c r="C7" s="25">
        <v>6029.5</v>
      </c>
      <c r="D7" s="25">
        <v>11228.68</v>
      </c>
      <c r="E7" s="26">
        <v>14377</v>
      </c>
      <c r="G7" s="21">
        <v>1990</v>
      </c>
      <c r="H7" s="22">
        <v>78.2</v>
      </c>
      <c r="I7"/>
    </row>
    <row r="8" spans="1:9" x14ac:dyDescent="0.25">
      <c r="A8" s="64" t="s">
        <v>41</v>
      </c>
      <c r="B8" s="32">
        <v>8698</v>
      </c>
      <c r="C8" s="25">
        <v>6187</v>
      </c>
      <c r="D8" s="25">
        <v>11961</v>
      </c>
      <c r="E8" s="26">
        <v>15065</v>
      </c>
      <c r="G8" s="21">
        <v>1991</v>
      </c>
      <c r="H8" s="22">
        <v>82.9</v>
      </c>
      <c r="I8"/>
    </row>
    <row r="9" spans="1:9" x14ac:dyDescent="0.25">
      <c r="A9" s="64" t="s">
        <v>42</v>
      </c>
      <c r="B9" s="32">
        <v>8632</v>
      </c>
      <c r="C9" s="25">
        <v>6096</v>
      </c>
      <c r="D9" s="25">
        <v>12060</v>
      </c>
      <c r="E9" s="26">
        <v>15046</v>
      </c>
      <c r="G9" s="21">
        <v>1992</v>
      </c>
      <c r="H9" s="22">
        <v>83.5</v>
      </c>
      <c r="I9"/>
    </row>
    <row r="10" spans="1:9" x14ac:dyDescent="0.25">
      <c r="A10" s="64" t="s">
        <v>43</v>
      </c>
      <c r="B10" s="32">
        <v>8637</v>
      </c>
      <c r="C10" s="25">
        <v>6100</v>
      </c>
      <c r="D10" s="25">
        <v>12079.7</v>
      </c>
      <c r="E10" s="26">
        <v>15111</v>
      </c>
      <c r="G10" s="21">
        <v>1993</v>
      </c>
      <c r="H10" s="22">
        <v>84.5</v>
      </c>
      <c r="I10"/>
    </row>
    <row r="11" spans="1:9" x14ac:dyDescent="0.25">
      <c r="A11" s="64" t="s">
        <v>44</v>
      </c>
      <c r="B11" s="32">
        <v>8781.8799999999992</v>
      </c>
      <c r="C11" s="25">
        <v>6103</v>
      </c>
      <c r="D11" s="25">
        <v>12246.43</v>
      </c>
      <c r="E11" s="26">
        <v>15120</v>
      </c>
      <c r="G11" s="21">
        <v>1994</v>
      </c>
      <c r="H11" s="22">
        <v>85.5</v>
      </c>
      <c r="I11"/>
    </row>
    <row r="12" spans="1:9" x14ac:dyDescent="0.25">
      <c r="A12" s="64" t="s">
        <v>45</v>
      </c>
      <c r="B12" s="32">
        <v>8808</v>
      </c>
      <c r="C12" s="25">
        <v>6103</v>
      </c>
      <c r="D12" s="25">
        <v>12271</v>
      </c>
      <c r="E12" s="26">
        <v>15120</v>
      </c>
      <c r="G12" s="21">
        <v>1995</v>
      </c>
      <c r="H12" s="22">
        <v>86.6</v>
      </c>
      <c r="I12"/>
    </row>
    <row r="13" spans="1:9" x14ac:dyDescent="0.25">
      <c r="A13" s="64" t="s">
        <v>46</v>
      </c>
      <c r="B13" s="32">
        <v>8809</v>
      </c>
      <c r="C13" s="25">
        <v>6121</v>
      </c>
      <c r="D13" s="25">
        <v>12273</v>
      </c>
      <c r="E13" s="26">
        <v>16250</v>
      </c>
      <c r="G13" s="21">
        <v>1996</v>
      </c>
      <c r="H13" s="22">
        <v>88.2</v>
      </c>
      <c r="I13"/>
    </row>
    <row r="14" spans="1:9" x14ac:dyDescent="0.25">
      <c r="A14" s="64" t="s">
        <v>47</v>
      </c>
      <c r="B14" s="32">
        <v>8809.24</v>
      </c>
      <c r="C14" s="25">
        <v>4627</v>
      </c>
      <c r="D14" s="25">
        <v>12273.08</v>
      </c>
      <c r="E14" s="26">
        <v>16640</v>
      </c>
      <c r="G14" s="21">
        <v>1997</v>
      </c>
      <c r="H14" s="22">
        <v>90</v>
      </c>
      <c r="I14"/>
    </row>
    <row r="15" spans="1:9" x14ac:dyDescent="0.25">
      <c r="A15" s="64" t="s">
        <v>48</v>
      </c>
      <c r="B15" s="32">
        <v>8809.24</v>
      </c>
      <c r="C15" s="25">
        <v>4627</v>
      </c>
      <c r="D15" s="25">
        <v>12398.08</v>
      </c>
      <c r="E15" s="26">
        <v>16849</v>
      </c>
      <c r="G15" s="21">
        <v>1998</v>
      </c>
      <c r="H15" s="22">
        <v>90.6</v>
      </c>
      <c r="I15"/>
    </row>
    <row r="16" spans="1:9" x14ac:dyDescent="0.25">
      <c r="A16" s="64">
        <v>1999</v>
      </c>
      <c r="B16" s="32">
        <v>8809.24</v>
      </c>
      <c r="C16" s="25">
        <v>4573</v>
      </c>
      <c r="D16" s="25">
        <v>12558.3</v>
      </c>
      <c r="E16" s="26">
        <v>16633</v>
      </c>
      <c r="G16" s="21">
        <v>1999</v>
      </c>
      <c r="H16" s="22">
        <v>92.1</v>
      </c>
      <c r="I16"/>
    </row>
    <row r="17" spans="1:9" x14ac:dyDescent="0.25">
      <c r="A17" s="64">
        <v>2000</v>
      </c>
      <c r="B17" s="32">
        <v>8811.34</v>
      </c>
      <c r="C17" s="25">
        <v>4576</v>
      </c>
      <c r="D17" s="25">
        <v>12698.26</v>
      </c>
      <c r="E17" s="26">
        <v>17310</v>
      </c>
      <c r="G17" s="21">
        <v>2000</v>
      </c>
      <c r="H17" s="22">
        <v>95.3</v>
      </c>
      <c r="I17"/>
    </row>
    <row r="18" spans="1:9" x14ac:dyDescent="0.25">
      <c r="A18" s="64">
        <v>2001</v>
      </c>
      <c r="B18" s="32">
        <v>8311.7999999999993</v>
      </c>
      <c r="C18" s="25">
        <v>4817</v>
      </c>
      <c r="D18" s="25">
        <v>12250.4</v>
      </c>
      <c r="E18" s="26">
        <v>18502.52</v>
      </c>
      <c r="G18" s="21">
        <v>2001</v>
      </c>
      <c r="H18" s="22">
        <v>97.1</v>
      </c>
      <c r="I18"/>
    </row>
    <row r="19" spans="1:9" x14ac:dyDescent="0.25">
      <c r="A19" s="64">
        <v>2002</v>
      </c>
      <c r="B19" s="32">
        <v>8820.14</v>
      </c>
      <c r="C19" s="25">
        <v>5190</v>
      </c>
      <c r="D19" s="25">
        <v>12368</v>
      </c>
      <c r="E19" s="26">
        <v>18014</v>
      </c>
      <c r="G19" s="21">
        <v>2002</v>
      </c>
      <c r="H19" s="22">
        <v>100</v>
      </c>
      <c r="I19"/>
    </row>
    <row r="20" spans="1:9" x14ac:dyDescent="0.25">
      <c r="A20" s="64">
        <v>2003</v>
      </c>
      <c r="B20" s="32">
        <v>8821.64</v>
      </c>
      <c r="C20" s="25">
        <v>5194.5</v>
      </c>
      <c r="D20" s="25">
        <v>12515</v>
      </c>
      <c r="E20" s="26">
        <v>18283.5</v>
      </c>
      <c r="G20" s="21">
        <v>2003</v>
      </c>
      <c r="H20" s="22">
        <v>103.4</v>
      </c>
      <c r="I20"/>
    </row>
    <row r="21" spans="1:9" x14ac:dyDescent="0.25">
      <c r="A21" s="64">
        <v>2004</v>
      </c>
      <c r="B21" s="32">
        <v>8840.85</v>
      </c>
      <c r="C21" s="25">
        <v>5212</v>
      </c>
      <c r="D21" s="25">
        <v>12684</v>
      </c>
      <c r="E21" s="26">
        <v>18594.5</v>
      </c>
      <c r="G21" s="21">
        <v>2004</v>
      </c>
      <c r="H21" s="22">
        <v>105.3</v>
      </c>
      <c r="I21"/>
    </row>
    <row r="22" spans="1:9" x14ac:dyDescent="0.25">
      <c r="A22" s="64">
        <v>2005</v>
      </c>
      <c r="B22" s="32">
        <v>8897</v>
      </c>
      <c r="C22" s="25">
        <v>5422</v>
      </c>
      <c r="D22" s="25">
        <v>12917</v>
      </c>
      <c r="E22" s="26">
        <v>19032</v>
      </c>
      <c r="G22" s="21">
        <v>2005</v>
      </c>
      <c r="H22" s="22">
        <v>108.2</v>
      </c>
      <c r="I22"/>
    </row>
    <row r="23" spans="1:9" x14ac:dyDescent="0.25">
      <c r="A23" s="64">
        <v>2006</v>
      </c>
      <c r="B23" s="32">
        <v>8982.7199999999993</v>
      </c>
      <c r="C23" s="25">
        <v>6004.5</v>
      </c>
      <c r="D23" s="25">
        <v>14041.48</v>
      </c>
      <c r="E23" s="26">
        <v>19998.5</v>
      </c>
      <c r="G23" s="21">
        <v>2006</v>
      </c>
      <c r="H23" s="22">
        <v>110.4</v>
      </c>
      <c r="I23"/>
    </row>
    <row r="24" spans="1:9" x14ac:dyDescent="0.25">
      <c r="A24" s="64">
        <v>2007</v>
      </c>
      <c r="B24" s="32">
        <v>9087.82</v>
      </c>
      <c r="C24" s="25">
        <v>6246.5</v>
      </c>
      <c r="D24" s="25">
        <v>14724.9</v>
      </c>
      <c r="E24" s="26">
        <v>20463.5</v>
      </c>
      <c r="G24" s="21">
        <v>2007</v>
      </c>
      <c r="H24" s="22">
        <v>112.5</v>
      </c>
      <c r="I24"/>
    </row>
    <row r="25" spans="1:9" x14ac:dyDescent="0.25">
      <c r="A25" s="64">
        <v>2008</v>
      </c>
      <c r="B25" s="32">
        <v>9139.56</v>
      </c>
      <c r="C25" s="25">
        <v>6299.5</v>
      </c>
      <c r="D25" s="25">
        <v>14851.380000000001</v>
      </c>
      <c r="E25" s="26">
        <v>20702.5</v>
      </c>
      <c r="G25" s="21">
        <v>2008</v>
      </c>
      <c r="H25" s="22">
        <v>115.9</v>
      </c>
      <c r="I25"/>
    </row>
    <row r="26" spans="1:9" x14ac:dyDescent="0.25">
      <c r="A26" s="64">
        <v>2009</v>
      </c>
      <c r="B26" s="32">
        <v>9197.14</v>
      </c>
      <c r="C26" s="25">
        <v>6359</v>
      </c>
      <c r="D26" s="25">
        <v>14991.5</v>
      </c>
      <c r="E26" s="26">
        <v>20967</v>
      </c>
      <c r="G26" s="21">
        <v>2009</v>
      </c>
      <c r="H26" s="22">
        <v>115.7</v>
      </c>
      <c r="I26"/>
    </row>
    <row r="27" spans="1:9" x14ac:dyDescent="0.25">
      <c r="A27" s="64">
        <v>2010</v>
      </c>
      <c r="B27" s="32">
        <v>9473.7099999999991</v>
      </c>
      <c r="C27" s="25">
        <v>6637</v>
      </c>
      <c r="D27" s="25">
        <v>15256</v>
      </c>
      <c r="E27" s="26">
        <v>21364.5</v>
      </c>
      <c r="G27" s="21">
        <v>2010</v>
      </c>
      <c r="H27" s="22">
        <v>118.2</v>
      </c>
      <c r="I27"/>
    </row>
    <row r="28" spans="1:9" x14ac:dyDescent="0.25">
      <c r="A28" s="64">
        <v>2011</v>
      </c>
      <c r="B28" s="32">
        <v>9790.51</v>
      </c>
      <c r="C28" s="25">
        <v>6954.34</v>
      </c>
      <c r="D28" s="25">
        <v>15587.7</v>
      </c>
      <c r="E28" s="26">
        <v>21918.86</v>
      </c>
      <c r="G28" s="21">
        <v>2011</v>
      </c>
      <c r="H28" s="22">
        <v>122.7</v>
      </c>
      <c r="I28"/>
    </row>
    <row r="29" spans="1:9" x14ac:dyDescent="0.25">
      <c r="A29" s="64">
        <v>2012</v>
      </c>
      <c r="B29" s="32">
        <v>9970</v>
      </c>
      <c r="C29" s="25">
        <v>7136</v>
      </c>
      <c r="D29" s="25">
        <v>15917</v>
      </c>
      <c r="E29" s="26">
        <v>22554</v>
      </c>
      <c r="G29" s="30">
        <v>2012</v>
      </c>
      <c r="H29" s="5">
        <v>125.1</v>
      </c>
      <c r="I29"/>
    </row>
    <row r="30" spans="1:9" x14ac:dyDescent="0.25">
      <c r="A30" s="64">
        <v>2013</v>
      </c>
      <c r="B30" s="32">
        <v>9908</v>
      </c>
      <c r="C30" s="25">
        <v>7076</v>
      </c>
      <c r="D30" s="25">
        <v>16219</v>
      </c>
      <c r="E30" s="26">
        <v>23114</v>
      </c>
      <c r="G30" s="30">
        <v>2013</v>
      </c>
      <c r="H30" s="22">
        <v>126.6</v>
      </c>
      <c r="I30"/>
    </row>
    <row r="31" spans="1:9" ht="15.75" thickBot="1" x14ac:dyDescent="0.3">
      <c r="A31" s="63">
        <v>2014</v>
      </c>
      <c r="B31" s="49">
        <v>10015</v>
      </c>
      <c r="C31" s="27">
        <v>7182</v>
      </c>
      <c r="D31" s="27">
        <v>16384</v>
      </c>
      <c r="E31" s="28">
        <v>23431</v>
      </c>
      <c r="G31" s="30">
        <v>2014</v>
      </c>
      <c r="H31" s="22">
        <v>128.80000000000001</v>
      </c>
    </row>
    <row r="32" spans="1:9" ht="15.75" thickBot="1" x14ac:dyDescent="0.3">
      <c r="G32" s="29">
        <v>2015</v>
      </c>
      <c r="H32" s="71">
        <v>129.30000000000001</v>
      </c>
    </row>
  </sheetData>
  <pageMargins left="0.7" right="0.7" top="0.75" bottom="0.75" header="0.3" footer="0.3"/>
  <ignoredErrors>
    <ignoredError sqref="A3:A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CFFCC"/>
  </sheetPr>
  <dimension ref="A1:I32"/>
  <sheetViews>
    <sheetView workbookViewId="0">
      <pane xSplit="1" ySplit="2" topLeftCell="B3" activePane="bottomRight" state="frozen"/>
      <selection pane="topRight" activeCell="B1" sqref="B1"/>
      <selection pane="bottomLeft" activeCell="A3" sqref="A3"/>
      <selection pane="bottomRight" activeCell="B6" sqref="B6"/>
    </sheetView>
  </sheetViews>
  <sheetFormatPr defaultColWidth="9.140625" defaultRowHeight="15" x14ac:dyDescent="0.25"/>
  <cols>
    <col min="1" max="1" width="9.140625" style="1"/>
    <col min="2" max="5" width="21.85546875" style="1" customWidth="1"/>
    <col min="6" max="16384" width="9.140625" style="1"/>
  </cols>
  <sheetData>
    <row r="1" spans="1:9" ht="15.75" thickBot="1" x14ac:dyDescent="0.3">
      <c r="A1" s="2" t="s">
        <v>56</v>
      </c>
      <c r="G1" s="2" t="s">
        <v>52</v>
      </c>
    </row>
    <row r="2" spans="1:9" x14ac:dyDescent="0.25">
      <c r="A2" s="65" t="s">
        <v>6</v>
      </c>
      <c r="B2" s="66" t="s">
        <v>89</v>
      </c>
      <c r="C2" s="67" t="s">
        <v>90</v>
      </c>
      <c r="D2" s="67" t="s">
        <v>91</v>
      </c>
      <c r="E2" s="68" t="s">
        <v>50</v>
      </c>
      <c r="G2" s="69" t="s">
        <v>6</v>
      </c>
      <c r="H2" s="68" t="s">
        <v>57</v>
      </c>
    </row>
    <row r="3" spans="1:9" x14ac:dyDescent="0.25">
      <c r="A3" s="64" t="s">
        <v>38</v>
      </c>
      <c r="B3" s="32"/>
      <c r="C3" s="25">
        <v>6294</v>
      </c>
      <c r="D3" s="25">
        <v>9739</v>
      </c>
      <c r="E3" s="26">
        <v>14840</v>
      </c>
      <c r="G3" s="21">
        <v>1986</v>
      </c>
      <c r="H3" s="22">
        <v>67</v>
      </c>
      <c r="I3"/>
    </row>
    <row r="4" spans="1:9" x14ac:dyDescent="0.25">
      <c r="A4" s="64" t="s">
        <v>54</v>
      </c>
      <c r="B4" s="9"/>
      <c r="C4" s="23"/>
      <c r="D4" s="23"/>
      <c r="E4" s="24"/>
      <c r="G4" s="21">
        <v>1987</v>
      </c>
      <c r="H4" s="22">
        <v>69.400000000000006</v>
      </c>
      <c r="I4"/>
    </row>
    <row r="5" spans="1:9" x14ac:dyDescent="0.25">
      <c r="A5" s="64" t="s">
        <v>55</v>
      </c>
      <c r="B5" s="9"/>
      <c r="C5" s="23"/>
      <c r="D5" s="23"/>
      <c r="E5" s="24"/>
      <c r="G5" s="21">
        <v>1988</v>
      </c>
      <c r="H5" s="22">
        <v>71.900000000000006</v>
      </c>
      <c r="I5"/>
    </row>
    <row r="6" spans="1:9" x14ac:dyDescent="0.25">
      <c r="A6" s="64" t="s">
        <v>39</v>
      </c>
      <c r="B6" s="32">
        <v>8149</v>
      </c>
      <c r="C6" s="25">
        <v>7012</v>
      </c>
      <c r="D6" s="25">
        <v>10762</v>
      </c>
      <c r="E6" s="26">
        <v>16372</v>
      </c>
      <c r="G6" s="21">
        <v>1989</v>
      </c>
      <c r="H6" s="22">
        <v>74.599999999999994</v>
      </c>
      <c r="I6"/>
    </row>
    <row r="7" spans="1:9" x14ac:dyDescent="0.25">
      <c r="A7" s="64" t="s">
        <v>40</v>
      </c>
      <c r="B7" s="32">
        <v>8542.57</v>
      </c>
      <c r="C7" s="25">
        <v>7396.88</v>
      </c>
      <c r="D7" s="25">
        <v>11430.49</v>
      </c>
      <c r="E7" s="26">
        <v>17331</v>
      </c>
      <c r="G7" s="21">
        <v>1990</v>
      </c>
      <c r="H7" s="22">
        <v>78.400000000000006</v>
      </c>
      <c r="I7"/>
    </row>
    <row r="8" spans="1:9" x14ac:dyDescent="0.25">
      <c r="A8" s="64" t="s">
        <v>41</v>
      </c>
      <c r="B8" s="32">
        <v>9039</v>
      </c>
      <c r="C8" s="25">
        <v>7942</v>
      </c>
      <c r="D8" s="25">
        <v>12343</v>
      </c>
      <c r="E8" s="26">
        <v>18698</v>
      </c>
      <c r="G8" s="21">
        <v>1991</v>
      </c>
      <c r="H8" s="22">
        <v>84.3</v>
      </c>
      <c r="I8"/>
    </row>
    <row r="9" spans="1:9" x14ac:dyDescent="0.25">
      <c r="A9" s="64" t="s">
        <v>42</v>
      </c>
      <c r="B9" s="32">
        <v>9202</v>
      </c>
      <c r="C9" s="25">
        <v>8088</v>
      </c>
      <c r="D9" s="25">
        <v>12619</v>
      </c>
      <c r="E9" s="26">
        <v>18917</v>
      </c>
      <c r="G9" s="21">
        <v>1992</v>
      </c>
      <c r="H9" s="22">
        <v>85</v>
      </c>
      <c r="I9"/>
    </row>
    <row r="10" spans="1:9" x14ac:dyDescent="0.25">
      <c r="A10" s="64" t="s">
        <v>43</v>
      </c>
      <c r="B10" s="32">
        <v>9294</v>
      </c>
      <c r="C10" s="25">
        <v>8180</v>
      </c>
      <c r="D10" s="25">
        <v>12773</v>
      </c>
      <c r="E10" s="26">
        <v>19110</v>
      </c>
      <c r="G10" s="21">
        <v>1993</v>
      </c>
      <c r="H10" s="22">
        <v>86.6</v>
      </c>
      <c r="I10"/>
    </row>
    <row r="11" spans="1:9" x14ac:dyDescent="0.25">
      <c r="A11" s="64" t="s">
        <v>44</v>
      </c>
      <c r="B11" s="32">
        <v>9202</v>
      </c>
      <c r="C11" s="25">
        <v>7388.16</v>
      </c>
      <c r="D11" s="25">
        <v>12585.79</v>
      </c>
      <c r="E11" s="26">
        <v>18831</v>
      </c>
      <c r="G11" s="21">
        <v>1994</v>
      </c>
      <c r="H11" s="22">
        <v>86.4</v>
      </c>
      <c r="I11"/>
    </row>
    <row r="12" spans="1:9" x14ac:dyDescent="0.25">
      <c r="A12" s="64" t="s">
        <v>45</v>
      </c>
      <c r="B12" s="32">
        <v>9048</v>
      </c>
      <c r="C12" s="25">
        <v>5856</v>
      </c>
      <c r="D12" s="25">
        <v>12285</v>
      </c>
      <c r="E12" s="26">
        <v>18511</v>
      </c>
      <c r="G12" s="21">
        <v>1995</v>
      </c>
      <c r="H12" s="22">
        <v>87.8</v>
      </c>
      <c r="I12"/>
    </row>
    <row r="13" spans="1:9" x14ac:dyDescent="0.25">
      <c r="A13" s="64" t="s">
        <v>46</v>
      </c>
      <c r="B13" s="32">
        <v>8488</v>
      </c>
      <c r="C13" s="25">
        <v>5451</v>
      </c>
      <c r="D13" s="25">
        <v>11958</v>
      </c>
      <c r="E13" s="26">
        <v>17521</v>
      </c>
      <c r="G13" s="21">
        <v>1996</v>
      </c>
      <c r="H13" s="22">
        <v>89.4</v>
      </c>
      <c r="I13"/>
    </row>
    <row r="14" spans="1:9" x14ac:dyDescent="0.25">
      <c r="A14" s="64" t="s">
        <v>47</v>
      </c>
      <c r="B14" s="32">
        <v>8456.34</v>
      </c>
      <c r="C14" s="25">
        <v>5515</v>
      </c>
      <c r="D14" s="25">
        <v>11681.94</v>
      </c>
      <c r="E14" s="26">
        <v>17799</v>
      </c>
      <c r="G14" s="21">
        <v>1997</v>
      </c>
      <c r="H14" s="22">
        <v>90.5</v>
      </c>
      <c r="I14"/>
    </row>
    <row r="15" spans="1:9" x14ac:dyDescent="0.25">
      <c r="A15" s="64" t="s">
        <v>48</v>
      </c>
      <c r="B15" s="32">
        <v>8450.44</v>
      </c>
      <c r="C15" s="25">
        <v>5515</v>
      </c>
      <c r="D15" s="25">
        <v>11676.02</v>
      </c>
      <c r="E15" s="26">
        <v>17799</v>
      </c>
      <c r="G15" s="21">
        <v>1998</v>
      </c>
      <c r="H15" s="22">
        <v>90.1</v>
      </c>
      <c r="I15"/>
    </row>
    <row r="16" spans="1:9" x14ac:dyDescent="0.25">
      <c r="A16" s="64">
        <v>1999</v>
      </c>
      <c r="B16" s="32">
        <v>8442.0400000000009</v>
      </c>
      <c r="C16" s="25">
        <v>5515</v>
      </c>
      <c r="D16" s="25">
        <v>11670.29</v>
      </c>
      <c r="E16" s="26">
        <v>17799</v>
      </c>
      <c r="G16" s="21">
        <v>1999</v>
      </c>
      <c r="H16" s="22">
        <v>91.2</v>
      </c>
      <c r="I16"/>
    </row>
    <row r="17" spans="1:9" x14ac:dyDescent="0.25">
      <c r="A17" s="64">
        <v>2000</v>
      </c>
      <c r="B17" s="32">
        <v>8726.14</v>
      </c>
      <c r="C17" s="25">
        <v>5800</v>
      </c>
      <c r="D17" s="25">
        <v>12243.63</v>
      </c>
      <c r="E17" s="26">
        <v>18924</v>
      </c>
      <c r="G17" s="21">
        <v>2000</v>
      </c>
      <c r="H17" s="22">
        <v>94.9</v>
      </c>
      <c r="I17"/>
    </row>
    <row r="18" spans="1:9" x14ac:dyDescent="0.25">
      <c r="A18" s="64">
        <v>2001</v>
      </c>
      <c r="B18" s="32">
        <v>8772.42</v>
      </c>
      <c r="C18" s="25">
        <v>5846</v>
      </c>
      <c r="D18" s="25">
        <v>12530.48</v>
      </c>
      <c r="E18" s="26">
        <v>19399.02</v>
      </c>
      <c r="G18" s="21">
        <v>2001</v>
      </c>
      <c r="H18" s="22">
        <v>97.4</v>
      </c>
      <c r="I18"/>
    </row>
    <row r="19" spans="1:9" x14ac:dyDescent="0.25">
      <c r="A19" s="64">
        <v>2002</v>
      </c>
      <c r="B19" s="32">
        <v>8956.01</v>
      </c>
      <c r="C19" s="25">
        <v>5967</v>
      </c>
      <c r="D19" s="25">
        <v>12977</v>
      </c>
      <c r="E19" s="26">
        <v>20077</v>
      </c>
      <c r="G19" s="21">
        <v>2002</v>
      </c>
      <c r="H19" s="22">
        <v>100</v>
      </c>
      <c r="I19"/>
    </row>
    <row r="20" spans="1:9" x14ac:dyDescent="0.25">
      <c r="A20" s="64">
        <v>2003</v>
      </c>
      <c r="B20" s="32">
        <v>8047.61</v>
      </c>
      <c r="C20" s="25">
        <v>6154.5</v>
      </c>
      <c r="D20" s="25">
        <v>13330</v>
      </c>
      <c r="E20" s="26">
        <v>20553</v>
      </c>
      <c r="G20" s="21">
        <v>2003</v>
      </c>
      <c r="H20" s="22">
        <v>103.5</v>
      </c>
      <c r="I20"/>
    </row>
    <row r="21" spans="1:9" x14ac:dyDescent="0.25">
      <c r="A21" s="64">
        <v>2004</v>
      </c>
      <c r="B21" s="32">
        <v>8100</v>
      </c>
      <c r="C21" s="25">
        <v>6208</v>
      </c>
      <c r="D21" s="25">
        <v>13544</v>
      </c>
      <c r="E21" s="26">
        <v>20911</v>
      </c>
      <c r="G21" s="21">
        <v>2004</v>
      </c>
      <c r="H21" s="22">
        <v>105.8</v>
      </c>
      <c r="I21"/>
    </row>
    <row r="22" spans="1:9" x14ac:dyDescent="0.25">
      <c r="A22" s="64">
        <v>2005</v>
      </c>
      <c r="B22" s="32">
        <v>8084</v>
      </c>
      <c r="C22" s="25">
        <v>6214</v>
      </c>
      <c r="D22" s="25">
        <v>13707</v>
      </c>
      <c r="E22" s="26">
        <v>21213</v>
      </c>
      <c r="G22" s="21">
        <v>2005</v>
      </c>
      <c r="H22" s="22">
        <v>109.1</v>
      </c>
      <c r="I22"/>
    </row>
    <row r="23" spans="1:9" x14ac:dyDescent="0.25">
      <c r="A23" s="64">
        <v>2006</v>
      </c>
      <c r="B23" s="32">
        <v>8307.2999999999993</v>
      </c>
      <c r="C23" s="25">
        <v>6367.5</v>
      </c>
      <c r="D23" s="25">
        <v>14965.98</v>
      </c>
      <c r="E23" s="26">
        <v>22292</v>
      </c>
      <c r="G23" s="21">
        <v>2006</v>
      </c>
      <c r="H23" s="22">
        <v>111.6</v>
      </c>
      <c r="I23"/>
    </row>
    <row r="24" spans="1:9" x14ac:dyDescent="0.25">
      <c r="A24" s="64">
        <v>2007</v>
      </c>
      <c r="B24" s="32">
        <v>8623.24</v>
      </c>
      <c r="C24" s="25">
        <v>6576.5</v>
      </c>
      <c r="D24" s="25">
        <v>15781.46</v>
      </c>
      <c r="E24" s="26">
        <v>22906</v>
      </c>
      <c r="G24" s="21">
        <v>2007</v>
      </c>
      <c r="H24" s="22">
        <v>113.6</v>
      </c>
      <c r="I24"/>
    </row>
    <row r="25" spans="1:9" x14ac:dyDescent="0.25">
      <c r="A25" s="64">
        <v>2008</v>
      </c>
      <c r="B25" s="32">
        <v>8765.4599999999991</v>
      </c>
      <c r="C25" s="25">
        <v>6671.5</v>
      </c>
      <c r="D25" s="25">
        <v>16032.920000000002</v>
      </c>
      <c r="E25" s="26">
        <v>23267</v>
      </c>
      <c r="G25" s="21">
        <v>2008</v>
      </c>
      <c r="H25" s="22">
        <v>117.5</v>
      </c>
      <c r="I25"/>
    </row>
    <row r="26" spans="1:9" x14ac:dyDescent="0.25">
      <c r="A26" s="64">
        <v>2009</v>
      </c>
      <c r="B26" s="32">
        <v>9067.01</v>
      </c>
      <c r="C26" s="25">
        <v>6906</v>
      </c>
      <c r="D26" s="25">
        <v>16531</v>
      </c>
      <c r="E26" s="26">
        <v>24045</v>
      </c>
      <c r="G26" s="21">
        <v>2009</v>
      </c>
      <c r="H26" s="22">
        <v>117.3</v>
      </c>
      <c r="I26"/>
    </row>
    <row r="27" spans="1:9" x14ac:dyDescent="0.25">
      <c r="A27" s="64">
        <v>2010</v>
      </c>
      <c r="B27" s="32">
        <v>9349.86</v>
      </c>
      <c r="C27" s="25">
        <v>7114</v>
      </c>
      <c r="D27" s="25">
        <v>16972.48</v>
      </c>
      <c r="E27" s="26">
        <v>24722</v>
      </c>
      <c r="G27" s="21">
        <v>2010</v>
      </c>
      <c r="H27" s="22">
        <v>119.5</v>
      </c>
      <c r="I27"/>
    </row>
    <row r="28" spans="1:9" x14ac:dyDescent="0.25">
      <c r="A28" s="64">
        <v>2011</v>
      </c>
      <c r="B28" s="32">
        <v>9411.4599999999991</v>
      </c>
      <c r="C28" s="25">
        <v>7151.5</v>
      </c>
      <c r="D28" s="25">
        <v>17673.5</v>
      </c>
      <c r="E28" s="26">
        <v>25891.5</v>
      </c>
      <c r="G28" s="21">
        <v>2011</v>
      </c>
      <c r="H28" s="22">
        <v>123</v>
      </c>
      <c r="I28"/>
    </row>
    <row r="29" spans="1:9" x14ac:dyDescent="0.25">
      <c r="A29" s="64">
        <v>2012</v>
      </c>
      <c r="B29" s="32">
        <v>9416</v>
      </c>
      <c r="C29" s="25">
        <v>7157</v>
      </c>
      <c r="D29" s="25">
        <v>17958</v>
      </c>
      <c r="E29" s="26">
        <v>26384</v>
      </c>
      <c r="G29" s="21">
        <v>2012</v>
      </c>
      <c r="H29" s="22">
        <v>125.5</v>
      </c>
      <c r="I29"/>
    </row>
    <row r="30" spans="1:9" x14ac:dyDescent="0.25">
      <c r="A30" s="64">
        <v>2013</v>
      </c>
      <c r="B30" s="32">
        <v>9501</v>
      </c>
      <c r="C30" s="25">
        <v>7233</v>
      </c>
      <c r="D30" s="25">
        <v>18172</v>
      </c>
      <c r="E30" s="26">
        <v>26690</v>
      </c>
      <c r="G30" s="30">
        <v>2013</v>
      </c>
      <c r="H30" s="22">
        <v>128</v>
      </c>
      <c r="I30"/>
    </row>
    <row r="31" spans="1:9" ht="15.75" thickBot="1" x14ac:dyDescent="0.3">
      <c r="A31" s="63">
        <v>2014</v>
      </c>
      <c r="B31" s="49">
        <v>9845</v>
      </c>
      <c r="C31" s="27">
        <v>7519</v>
      </c>
      <c r="D31" s="27">
        <v>18562</v>
      </c>
      <c r="E31" s="28">
        <v>27240</v>
      </c>
      <c r="G31" s="30">
        <v>2014</v>
      </c>
      <c r="H31" s="22">
        <v>130.1</v>
      </c>
    </row>
    <row r="32" spans="1:9" ht="15.75" thickBot="1" x14ac:dyDescent="0.3">
      <c r="G32" s="29">
        <v>2015</v>
      </c>
      <c r="H32" s="71">
        <v>129.30000000000001</v>
      </c>
    </row>
  </sheetData>
  <pageMargins left="0.7" right="0.7" top="0.75" bottom="0.75" header="0.3" footer="0.3"/>
  <ignoredErrors>
    <ignoredError sqref="A3:A1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63</vt:i4>
      </vt:variant>
    </vt:vector>
  </HeadingPairs>
  <TitlesOfParts>
    <vt:vector size="64" baseType="lpstr">
      <vt:lpstr>READ ME</vt:lpstr>
      <vt:lpstr>Vancouver Quintiles-Single</vt:lpstr>
      <vt:lpstr>Vancouver Quintiles-Lone Parent</vt:lpstr>
      <vt:lpstr>Vancouver Quintiles-Couple</vt:lpstr>
      <vt:lpstr>Calgary Quintiles-Single</vt:lpstr>
      <vt:lpstr>Calgary Quintiles-Lone Parent</vt:lpstr>
      <vt:lpstr>Calgary Quintiles-Couple</vt:lpstr>
      <vt:lpstr>Edmonton Quintiles-Single</vt:lpstr>
      <vt:lpstr>Edmonton Quintiles-Lone Parent</vt:lpstr>
      <vt:lpstr>Edmonton Quintiles-Couple</vt:lpstr>
      <vt:lpstr>Winnipeg Quintiles-Single</vt:lpstr>
      <vt:lpstr>Winnipeg Quintiles-Lone Parent</vt:lpstr>
      <vt:lpstr>Winnipeg Quintiles-Couple</vt:lpstr>
      <vt:lpstr>Toronto Quintiles-Single</vt:lpstr>
      <vt:lpstr>Toronto Quintiles-Lone Parent</vt:lpstr>
      <vt:lpstr>Toronto Quintiles-Couple</vt:lpstr>
      <vt:lpstr>Ottawa Quintiles-Single</vt:lpstr>
      <vt:lpstr>Ottawa Quintiles-Lone Parent</vt:lpstr>
      <vt:lpstr>Ottawa Quintiles-Couple</vt:lpstr>
      <vt:lpstr>Hamilton Quintiles-Single</vt:lpstr>
      <vt:lpstr>Hamilton Quintiles-Lone Parent</vt:lpstr>
      <vt:lpstr>Hamilton Quintiles-Couple</vt:lpstr>
      <vt:lpstr>Montreal Quintiles-Single</vt:lpstr>
      <vt:lpstr>Montreal Quintiles-Lone Parent</vt:lpstr>
      <vt:lpstr>Montreal Quintiles-Couple</vt:lpstr>
      <vt:lpstr>Quebec City Quintiles-Single</vt:lpstr>
      <vt:lpstr>Quebec Ct Quintiles-Lone Parent</vt:lpstr>
      <vt:lpstr>Quebec City Quintiles-Couple</vt:lpstr>
      <vt:lpstr>Vancouver-2 Singles-2 Beds</vt:lpstr>
      <vt:lpstr>Calgary-2 Singles-2 Beds</vt:lpstr>
      <vt:lpstr>Edmonton-2 Singles-2 Beds</vt:lpstr>
      <vt:lpstr>Winnipeg-2 Singles-2 Beds</vt:lpstr>
      <vt:lpstr>Toronto-2 Singles-2 Beds</vt:lpstr>
      <vt:lpstr>Ottawa-2 Singles-2 Beds</vt:lpstr>
      <vt:lpstr>Hamilton-2 Singles-2 Beds</vt:lpstr>
      <vt:lpstr>Montreal-2 Singles-2 Beds</vt:lpstr>
      <vt:lpstr>Quebec City-2 Singles-2 Beds</vt:lpstr>
      <vt:lpstr>Vancouver - Single</vt:lpstr>
      <vt:lpstr>Vancouver - Lone Parent</vt:lpstr>
      <vt:lpstr>Vancouver - Couple</vt:lpstr>
      <vt:lpstr>Calgary - Single</vt:lpstr>
      <vt:lpstr>Calgary - Lone Parent</vt:lpstr>
      <vt:lpstr>Calgary - Couple</vt:lpstr>
      <vt:lpstr>Edmonton - Single</vt:lpstr>
      <vt:lpstr>Edmonton - Lone Parent</vt:lpstr>
      <vt:lpstr>Edmonton - Couple</vt:lpstr>
      <vt:lpstr>Winnipeg - Single</vt:lpstr>
      <vt:lpstr>Winnipeg - Lone Parent</vt:lpstr>
      <vt:lpstr>Winnipeg - Couple</vt:lpstr>
      <vt:lpstr>Toronto - Single</vt:lpstr>
      <vt:lpstr>Toronto - Lone Parent</vt:lpstr>
      <vt:lpstr>Toronto - Couple</vt:lpstr>
      <vt:lpstr>Ottawa - Single</vt:lpstr>
      <vt:lpstr>Ottawa - Lone Parent</vt:lpstr>
      <vt:lpstr>Ottawa - Couple</vt:lpstr>
      <vt:lpstr>Hamilton - Single</vt:lpstr>
      <vt:lpstr>Hamilton - Lone Parent</vt:lpstr>
      <vt:lpstr>Hamilton - Couple</vt:lpstr>
      <vt:lpstr>Montreal - Single</vt:lpstr>
      <vt:lpstr>Montreal - Lone Parent</vt:lpstr>
      <vt:lpstr>Montreal - Couple</vt:lpstr>
      <vt:lpstr>Quebec City - Single</vt:lpstr>
      <vt:lpstr>Quebec City - Lone Parent</vt:lpstr>
      <vt:lpstr>Quebec City - Couple</vt:lpstr>
    </vt:vector>
  </TitlesOfParts>
  <Company>University of Calgary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Margarita Wilkins</dc:creator>
  <cp:lastModifiedBy>Rita</cp:lastModifiedBy>
  <cp:lastPrinted>2016-07-18T13:53:31Z</cp:lastPrinted>
  <dcterms:created xsi:type="dcterms:W3CDTF">2015-06-22T16:49:16Z</dcterms:created>
  <dcterms:modified xsi:type="dcterms:W3CDTF">2016-09-07T01:44:32Z</dcterms:modified>
</cp:coreProperties>
</file>